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/>
  <xr:revisionPtr revIDLastSave="0" documentId="13_ncr:1_{A512AB5E-DE2E-4E97-863A-02226CD47173}" xr6:coauthVersionLast="47" xr6:coauthVersionMax="47" xr10:uidLastSave="{00000000-0000-0000-0000-000000000000}"/>
  <bookViews>
    <workbookView xWindow="-10440" yWindow="-24192" windowWidth="17280" windowHeight="9960" tabRatio="800" xr2:uid="{6DFE9B6E-30C8-4100-8BF6-4CB25C5C0414}"/>
  </bookViews>
  <sheets>
    <sheet name="Overview" sheetId="1" r:id="rId1"/>
    <sheet name="Data&gt;&gt;" sheetId="8" r:id="rId2"/>
    <sheet name="Data at a glance" sheetId="10" r:id="rId3"/>
    <sheet name="GDP and Inflation " sheetId="3" r:id="rId4"/>
    <sheet name="Central Bank Rates " sheetId="6" r:id="rId5"/>
    <sheet name="Commercial bank rate " sheetId="12" r:id="rId6"/>
    <sheet name="Top 10 exports " sheetId="14" r:id="rId7"/>
    <sheet name="Top 10 imports" sheetId="15" r:id="rId8"/>
  </sheets>
  <definedNames>
    <definedName name="_xlnm._FilterDatabase" localSheetId="4" hidden="1">'Central Bank Rates '!$B$5:$D$5</definedName>
    <definedName name="_xlnm._FilterDatabase" localSheetId="5" hidden="1">'Commercial bank rate '!$B$5:$G$5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0" l="1" a="1"/>
  <c r="E7" i="10" s="1"/>
  <c r="O7" i="3"/>
  <c r="N7" i="3"/>
  <c r="M7" i="3"/>
  <c r="L7" i="3"/>
  <c r="K7" i="3"/>
  <c r="J7" i="3"/>
  <c r="I7" i="3"/>
  <c r="H7" i="3"/>
  <c r="G7" i="3"/>
  <c r="F7" i="3"/>
  <c r="E7" i="3"/>
  <c r="E43" i="10" a="1"/>
  <c r="E43" i="10" s="1"/>
  <c r="E44" i="10" a="1"/>
  <c r="E44" i="10" s="1"/>
  <c r="E45" i="10" a="1"/>
  <c r="E45" i="10" s="1"/>
  <c r="E46" i="10" a="1"/>
  <c r="E46" i="10" s="1"/>
  <c r="E47" i="10" a="1"/>
  <c r="E47" i="10" s="1"/>
  <c r="E48" i="10" a="1"/>
  <c r="E48" i="10" s="1"/>
  <c r="E49" i="10" a="1"/>
  <c r="E49" i="10" s="1"/>
  <c r="E50" i="10" a="1"/>
  <c r="E50" i="10" s="1"/>
  <c r="E51" i="10" a="1"/>
  <c r="E51" i="10" s="1"/>
  <c r="E42" i="10" a="1"/>
  <c r="E42" i="10" s="1"/>
  <c r="D43" i="10" a="1"/>
  <c r="D43" i="10" s="1"/>
  <c r="D44" i="10" a="1"/>
  <c r="D44" i="10" s="1"/>
  <c r="D45" i="10" a="1"/>
  <c r="D45" i="10" s="1"/>
  <c r="D46" i="10" a="1"/>
  <c r="D46" i="10" s="1"/>
  <c r="D47" i="10" a="1"/>
  <c r="D47" i="10" s="1"/>
  <c r="D48" i="10" a="1"/>
  <c r="D48" i="10" s="1"/>
  <c r="D49" i="10" a="1"/>
  <c r="D49" i="10" s="1"/>
  <c r="D50" i="10" a="1"/>
  <c r="D50" i="10" s="1"/>
  <c r="D51" i="10" a="1"/>
  <c r="D51" i="10" s="1"/>
  <c r="D42" i="10" a="1"/>
  <c r="D42" i="10" s="1"/>
  <c r="E28" i="10" a="1"/>
  <c r="E28" i="10" s="1"/>
  <c r="E29" i="10" a="1"/>
  <c r="E29" i="10" s="1"/>
  <c r="E30" i="10" a="1"/>
  <c r="E30" i="10" s="1"/>
  <c r="E31" i="10" a="1"/>
  <c r="E31" i="10" s="1"/>
  <c r="E32" i="10" a="1"/>
  <c r="E32" i="10" s="1"/>
  <c r="E33" i="10" a="1"/>
  <c r="E33" i="10" s="1"/>
  <c r="E34" i="10" a="1"/>
  <c r="E34" i="10" s="1"/>
  <c r="E35" i="10" a="1"/>
  <c r="E35" i="10" s="1"/>
  <c r="E36" i="10" a="1"/>
  <c r="E36" i="10" s="1"/>
  <c r="E27" i="10" a="1"/>
  <c r="E27" i="10" s="1"/>
  <c r="D28" i="10" a="1"/>
  <c r="D28" i="10" s="1"/>
  <c r="D29" i="10" a="1"/>
  <c r="D29" i="10" s="1"/>
  <c r="D30" i="10" a="1"/>
  <c r="D30" i="10" s="1"/>
  <c r="D31" i="10" a="1"/>
  <c r="D31" i="10" s="1"/>
  <c r="D32" i="10" a="1"/>
  <c r="D32" i="10" s="1"/>
  <c r="D33" i="10" a="1"/>
  <c r="D33" i="10" s="1"/>
  <c r="D34" i="10" a="1"/>
  <c r="D34" i="10" s="1"/>
  <c r="D35" i="10" a="1"/>
  <c r="D35" i="10" s="1"/>
  <c r="D36" i="10" a="1"/>
  <c r="D36" i="10" s="1"/>
  <c r="D27" i="10" a="1"/>
  <c r="D27" i="10" s="1"/>
  <c r="J5" i="15"/>
  <c r="K5" i="15" s="1"/>
  <c r="H5" i="15"/>
  <c r="I5" i="15" s="1"/>
  <c r="G5" i="15"/>
  <c r="F5" i="15"/>
  <c r="D5" i="15"/>
  <c r="E5" i="15" s="1"/>
  <c r="B5" i="15"/>
  <c r="C5" i="15" s="1"/>
  <c r="K5" i="14"/>
  <c r="J5" i="14"/>
  <c r="H5" i="14"/>
  <c r="I5" i="14" s="1"/>
  <c r="G5" i="14"/>
  <c r="F5" i="14"/>
  <c r="D5" i="14"/>
  <c r="E5" i="14" s="1"/>
  <c r="B5" i="14"/>
  <c r="C5" i="14" s="1"/>
  <c r="D16" i="10" a="1"/>
  <c r="D16" i="10" s="1"/>
  <c r="E8" i="10" l="1" a="1"/>
  <c r="E8" i="10" s="1"/>
  <c r="E9" i="10" a="1"/>
  <c r="E9" i="10" s="1"/>
  <c r="E10" i="10" a="1"/>
  <c r="E10" i="10" s="1"/>
  <c r="E11" i="10" a="1"/>
  <c r="E11" i="10" s="1"/>
  <c r="F21" i="10" a="1"/>
  <c r="F21" i="10" s="1"/>
  <c r="G21" i="10" a="1"/>
  <c r="G21" i="10" s="1"/>
  <c r="H21" i="10" a="1"/>
  <c r="H21" i="10" s="1"/>
  <c r="E21" i="10" a="1"/>
  <c r="E21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<sst xmlns="http://schemas.openxmlformats.org/spreadsheetml/2006/main" count="364" uniqueCount="108">
  <si>
    <t>GENERAL MACROECONOMIC INFORMATION</t>
    <phoneticPr fontId="5"/>
  </si>
  <si>
    <t xml:space="preserve">This Excel file contains recent, credible macroeconomic data on Kenya,organized for a clear and structured overview </t>
  </si>
  <si>
    <t>Data at a glance</t>
  </si>
  <si>
    <t>Data&gt;&gt;</t>
  </si>
  <si>
    <t xml:space="preserve">GDP and Inflation </t>
  </si>
  <si>
    <t xml:space="preserve">Central Bank Rates </t>
  </si>
  <si>
    <t>Top 10 exports</t>
  </si>
  <si>
    <t>Top 10 imports</t>
  </si>
  <si>
    <t>GDP and inflation</t>
    <phoneticPr fontId="4" type="noConversion"/>
  </si>
  <si>
    <t>Item</t>
    <phoneticPr fontId="5"/>
  </si>
  <si>
    <t xml:space="preserve">Unit </t>
  </si>
  <si>
    <t>GDP</t>
  </si>
  <si>
    <t>Bn USD (Current)</t>
    <phoneticPr fontId="5"/>
  </si>
  <si>
    <t xml:space="preserve">Annual (%) </t>
  </si>
  <si>
    <t xml:space="preserve">GDP Per Capita </t>
  </si>
  <si>
    <t>USD (Current)</t>
    <phoneticPr fontId="5"/>
  </si>
  <si>
    <t>Central Bank Rate</t>
    <phoneticPr fontId="4" type="noConversion"/>
  </si>
  <si>
    <t>Date (YYYY/MM/DD)</t>
    <phoneticPr fontId="5"/>
  </si>
  <si>
    <t>Rate (%)</t>
    <phoneticPr fontId="4" type="noConversion"/>
  </si>
  <si>
    <t>Deposit</t>
  </si>
  <si>
    <t>Savings</t>
  </si>
  <si>
    <t>Lending</t>
  </si>
  <si>
    <t>Overdraft</t>
  </si>
  <si>
    <t>Top 10 exports (mn KSH)</t>
    <phoneticPr fontId="4" type="noConversion"/>
  </si>
  <si>
    <t>Year:</t>
    <phoneticPr fontId="4" type="noConversion"/>
  </si>
  <si>
    <t>Rank</t>
    <phoneticPr fontId="4" type="noConversion"/>
  </si>
  <si>
    <t>Item</t>
    <phoneticPr fontId="4" type="noConversion"/>
  </si>
  <si>
    <t>Value</t>
    <phoneticPr fontId="4" type="noConversion"/>
  </si>
  <si>
    <t>Top 10 imports (mn KSH)</t>
    <phoneticPr fontId="4" type="noConversion"/>
  </si>
  <si>
    <t>Data</t>
    <phoneticPr fontId="5"/>
  </si>
  <si>
    <t>Source</t>
    <phoneticPr fontId="5"/>
  </si>
  <si>
    <t>Central Bank Rate</t>
    <phoneticPr fontId="5"/>
  </si>
  <si>
    <t>Source:</t>
  </si>
  <si>
    <t xml:space="preserve">Central bank of Kenya </t>
  </si>
  <si>
    <t>Rate (%)</t>
    <phoneticPr fontId="5"/>
  </si>
  <si>
    <t>Commercial Banks Weighted Average Rates (%)</t>
    <phoneticPr fontId="4" type="noConversion"/>
  </si>
  <si>
    <t xml:space="preserve">Source </t>
  </si>
  <si>
    <t xml:space="preserve">Central Bank of Kenya </t>
  </si>
  <si>
    <t>Top 10 exported items by year (mn KSH)</t>
    <phoneticPr fontId="4" type="noConversion"/>
  </si>
  <si>
    <t>Value</t>
  </si>
  <si>
    <t>Titanium ores and concentrates</t>
  </si>
  <si>
    <t>Top 10 imported item by year (mn KSH)</t>
    <phoneticPr fontId="4" type="noConversion"/>
  </si>
  <si>
    <t xml:space="preserve">Year </t>
  </si>
  <si>
    <t xml:space="preserve">Month </t>
  </si>
  <si>
    <t>June</t>
  </si>
  <si>
    <t>January</t>
  </si>
  <si>
    <t>February</t>
  </si>
  <si>
    <t>March</t>
  </si>
  <si>
    <t>April</t>
  </si>
  <si>
    <t>May</t>
  </si>
  <si>
    <t>December</t>
  </si>
  <si>
    <t>July</t>
  </si>
  <si>
    <t>August</t>
  </si>
  <si>
    <t>September</t>
  </si>
  <si>
    <t>October</t>
  </si>
  <si>
    <t>November</t>
  </si>
  <si>
    <t xml:space="preserve">IMF </t>
  </si>
  <si>
    <t>Real GDP Growth</t>
  </si>
  <si>
    <t xml:space="preserve">Inflation rate, average consumer prices </t>
  </si>
  <si>
    <t xml:space="preserve">Annual (%) change </t>
  </si>
  <si>
    <t xml:space="preserve">Inflation rate, end of period consumer prices </t>
  </si>
  <si>
    <t xml:space="preserve">Annual (% change) </t>
  </si>
  <si>
    <t>USD per capita (Current prices)</t>
  </si>
  <si>
    <t>Overview</t>
  </si>
  <si>
    <t>Sheets</t>
  </si>
  <si>
    <t>Description</t>
  </si>
  <si>
    <t>The key indicators covered are the below (*In order of the worksheets)</t>
  </si>
  <si>
    <t xml:space="preserve">Commercial bank rate </t>
  </si>
  <si>
    <t>Rank</t>
  </si>
  <si>
    <t>Item</t>
  </si>
  <si>
    <t>Commercial Bank Rates (Weighted average rate (%)</t>
  </si>
  <si>
    <t>Kenya National Bureau of Statistics</t>
  </si>
  <si>
    <t>Horticulture</t>
  </si>
  <si>
    <t>Tea</t>
  </si>
  <si>
    <t>Articles of apparel and clothing accessories</t>
  </si>
  <si>
    <t>Coffee, unroasted</t>
  </si>
  <si>
    <t>Tobacco and tobacco manufactures</t>
  </si>
  <si>
    <t>Essential oils</t>
  </si>
  <si>
    <t>Iron and steel</t>
  </si>
  <si>
    <t>Medicinal and pharmaceutical products</t>
  </si>
  <si>
    <t>Animal and Vegetable oils</t>
  </si>
  <si>
    <t>Edible products and preparations, n.e.s.</t>
  </si>
  <si>
    <t>Metal scrap</t>
  </si>
  <si>
    <t xml:space="preserve">Kenya National Bureau of Statistics </t>
  </si>
  <si>
    <t>Industrial Machinery</t>
  </si>
  <si>
    <t>Petroleum Products</t>
  </si>
  <si>
    <t>Iron and Steel</t>
  </si>
  <si>
    <t>Animal/vegetable fats and oils</t>
  </si>
  <si>
    <t>Medicinal &amp; Pharmaceuticals Products</t>
  </si>
  <si>
    <t>Plastics in primary &amp; non-primary forms</t>
  </si>
  <si>
    <t>Wheat, unmilled</t>
  </si>
  <si>
    <t>Paper and Paperboard</t>
  </si>
  <si>
    <t>Organic &amp; inorganic chemicals</t>
  </si>
  <si>
    <t>Chemical Fertilizers</t>
  </si>
  <si>
    <t>Road Motor Vehicles</t>
  </si>
  <si>
    <t>Sugars, Molasses and Honey</t>
  </si>
  <si>
    <t>Central Bank Rate</t>
  </si>
  <si>
    <t>Horticulture</t>
    <phoneticPr fontId="5"/>
  </si>
  <si>
    <t>Medicinal and pharmaceutical products</t>
    <phoneticPr fontId="5"/>
  </si>
  <si>
    <t>Petroleum Products</t>
    <phoneticPr fontId="5"/>
  </si>
  <si>
    <t>Medicinal &amp; Pharmaceuticals Products</t>
    <phoneticPr fontId="5"/>
  </si>
  <si>
    <t>KSH mn</t>
    <phoneticPr fontId="5"/>
  </si>
  <si>
    <t>US$ bn (assumes 1 US$ = 130 KSH)</t>
    <phoneticPr fontId="5"/>
  </si>
  <si>
    <t>KNBS</t>
    <phoneticPr fontId="5"/>
  </si>
  <si>
    <t>*KNBS uses available latest revised figures</t>
    <phoneticPr fontId="5"/>
  </si>
  <si>
    <t>GDP (KSH)</t>
    <phoneticPr fontId="5"/>
  </si>
  <si>
    <t>GDP</t>
    <phoneticPr fontId="5"/>
  </si>
  <si>
    <t xml:space="preserve">Top 10 exports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</si>
</sst>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"/>
    <numFmt numFmtId="177" formatCode="0.0%"/>
    <numFmt numFmtId="178" formatCode="mmm\ yyyy"/>
  </numFmts>
  <fonts count="25">
    <font>
      <sz val="11"/>
      <color theme="1"/>
      <name val="游ゴシック"/>
      <family val="2"/>
      <scheme val="minor"/>
    </font>
    <font>
      <u/>
      <sz val="11"/>
      <color theme="10"/>
      <name val="游ゴシック"/>
      <family val="2"/>
      <scheme val="minor"/>
    </font>
    <font>
      <sz val="10"/>
      <color theme="1"/>
      <name val="Arial"/>
      <family val="2"/>
    </font>
    <font>
      <b/>
      <sz val="13"/>
      <name val="游ゴシック"/>
      <family val="2"/>
      <scheme val="minor"/>
    </font>
    <font>
      <sz val="8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indexed="8"/>
      <name val="Calibri"/>
      <family val="2"/>
    </font>
    <font>
      <sz val="10"/>
      <color rgb="FFFCD8D8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25"/>
      <color theme="0"/>
      <name val="Arial"/>
      <family val="2"/>
    </font>
    <font>
      <b/>
      <sz val="11"/>
      <color theme="1"/>
      <name val="Arial"/>
      <family val="2"/>
    </font>
    <font>
      <sz val="11"/>
      <color theme="10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sz val="11"/>
      <color rgb="FF0070C0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u/>
      <sz val="12"/>
      <color theme="0"/>
      <name val="Arial"/>
      <family val="2"/>
    </font>
    <font>
      <sz val="11"/>
      <color rgb="FF000000"/>
      <name val="Arial"/>
      <family val="2"/>
    </font>
    <font>
      <sz val="11"/>
      <color rgb="FF0000FF"/>
      <name val="Arial"/>
      <family val="2"/>
    </font>
    <font>
      <b/>
      <sz val="11"/>
      <color rgb="FF000000"/>
      <name val="Arial"/>
      <family val="2"/>
    </font>
    <font>
      <u val="singleAccounting"/>
      <sz val="12"/>
      <color rgb="FF000000"/>
      <name val="Arial"/>
      <family val="2"/>
    </font>
    <font>
      <sz val="11"/>
      <color theme="1"/>
      <name val="游ゴシック"/>
      <family val="2"/>
      <scheme val="minor"/>
    </font>
    <font>
      <sz val="10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DB2129"/>
        <bgColor indexed="64"/>
      </patternFill>
    </fill>
    <fill>
      <patternFill patternType="solid">
        <fgColor rgb="FF231F2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CD8D8"/>
        <bgColor indexed="64"/>
      </patternFill>
    </fill>
  </fills>
  <borders count="40">
    <border>
      <left/>
      <right/>
      <top/>
      <bottom/>
      <diagonal/>
    </border>
    <border>
      <left style="medium">
        <color theme="0" tint="-0.34998626667073579"/>
      </left>
      <right style="thin">
        <color theme="0" tint="-0.24994659260841701"/>
      </right>
      <top style="medium">
        <color theme="0" tint="-0.34998626667073579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34998626667073579"/>
      </right>
      <top style="medium">
        <color theme="0" tint="-0.34998626667073579"/>
      </top>
      <bottom style="thin">
        <color theme="0" tint="-0.24994659260841701"/>
      </bottom>
      <diagonal/>
    </border>
    <border>
      <left style="medium">
        <color theme="0" tint="-0.34998626667073579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 style="thin">
        <color theme="0" tint="-0.24994659260841701"/>
      </right>
      <top style="thin">
        <color theme="0" tint="-0.24994659260841701"/>
      </top>
      <bottom style="medium">
        <color theme="0" tint="-0.34998626667073579"/>
      </bottom>
      <diagonal/>
    </border>
    <border>
      <left style="thin">
        <color theme="0" tint="-0.24994659260841701"/>
      </left>
      <right style="medium">
        <color theme="0" tint="-0.34998626667073579"/>
      </right>
      <top style="thin">
        <color theme="0" tint="-0.24994659260841701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24994659260841701"/>
      </right>
      <top style="medium">
        <color theme="0" tint="-0.34998626667073579"/>
      </top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34998626667073579"/>
      </top>
      <bottom style="thin">
        <color theme="0" tint="-0.14996795556505021"/>
      </bottom>
      <diagonal/>
    </border>
    <border>
      <left style="thin">
        <color theme="0" tint="-0.24994659260841701"/>
      </left>
      <right style="medium">
        <color theme="0" tint="-0.34998626667073579"/>
      </right>
      <top style="medium">
        <color theme="0" tint="-0.34998626667073579"/>
      </top>
      <bottom style="thin">
        <color theme="0" tint="-0.14996795556505021"/>
      </bottom>
      <diagonal/>
    </border>
    <border>
      <left style="medium">
        <color theme="0" tint="-0.34998626667073579"/>
      </left>
      <right style="thin">
        <color theme="0" tint="-0.2499465926084170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4659260841701"/>
      </left>
      <right style="medium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34998626667073579"/>
      </left>
      <right style="thin">
        <color theme="0" tint="-0.24994659260841701"/>
      </right>
      <top style="thin">
        <color theme="0" tint="-0.14996795556505021"/>
      </top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14996795556505021"/>
      </top>
      <bottom style="medium">
        <color theme="0" tint="-0.34998626667073579"/>
      </bottom>
      <diagonal/>
    </border>
    <border>
      <left style="thin">
        <color theme="0" tint="-0.24994659260841701"/>
      </left>
      <right style="medium">
        <color theme="0" tint="-0.34998626667073579"/>
      </right>
      <top style="thin">
        <color theme="0" tint="-0.14996795556505021"/>
      </top>
      <bottom style="medium">
        <color theme="0" tint="-0.34998626667073579"/>
      </bottom>
      <diagonal/>
    </border>
    <border>
      <left/>
      <right style="thin">
        <color theme="0" tint="-0.24994659260841701"/>
      </right>
      <top style="medium">
        <color theme="0" tint="-0.34998626667073579"/>
      </top>
      <bottom style="thin">
        <color theme="0" tint="-0.14996795556505021"/>
      </bottom>
      <diagonal/>
    </border>
    <border>
      <left/>
      <right style="thin">
        <color theme="0" tint="-0.2499465926084170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24994659260841701"/>
      </right>
      <top style="thin">
        <color theme="0" tint="-0.14996795556505021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thin">
        <color theme="0" tint="-0.14996795556505021"/>
      </bottom>
      <diagonal/>
    </border>
    <border>
      <left/>
      <right style="medium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thin">
        <color theme="0" tint="-0.14996795556505021"/>
      </bottom>
      <diagonal/>
    </border>
    <border>
      <left style="medium">
        <color theme="0" tint="-0.34998626667073579"/>
      </left>
      <right style="medium">
        <color theme="0" tint="-0.34998626667073579"/>
      </right>
      <top style="thin">
        <color theme="0" tint="-0.14996795556505021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 style="thin">
        <color theme="0" tint="-0.14996795556505021"/>
      </bottom>
      <diagonal/>
    </border>
    <border>
      <left style="medium">
        <color theme="0" tint="-0.34998626667073579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34998626667073579"/>
      </left>
      <right/>
      <top style="thin">
        <color theme="0" tint="-0.14996795556505021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24994659260841701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 style="medium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 style="medium">
        <color theme="0" tint="-0.34998626667073579"/>
      </right>
      <top style="thin">
        <color theme="0" tint="-0.24994659260841701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thin">
        <color theme="0" tint="-0.14996795556505021"/>
      </bottom>
      <diagonal/>
    </border>
    <border>
      <left style="medium">
        <color theme="0" tint="-0.34998626667073579"/>
      </left>
      <right style="medium">
        <color theme="0" tint="-0.34998626667073579"/>
      </right>
      <top style="thin">
        <color theme="0" tint="-0.24994659260841701"/>
      </top>
      <bottom/>
      <diagonal/>
    </border>
    <border>
      <left style="medium">
        <color theme="0" tint="-0.34998626667073579"/>
      </left>
      <right style="medium">
        <color theme="0" tint="-0.34998626667073579"/>
      </right>
      <top/>
      <bottom style="thin">
        <color theme="0" tint="-0.24994659260841701"/>
      </bottom>
      <diagonal/>
    </border>
    <border>
      <left style="thick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 style="thick">
        <color theme="0" tint="-0.34998626667073579"/>
      </left>
      <right style="thin">
        <color theme="0" tint="-0.24994659260841701"/>
      </right>
      <top style="medium">
        <color theme="0" tint="-0.34998626667073579"/>
      </top>
      <bottom style="thin">
        <color theme="0" tint="-0.14996795556505021"/>
      </bottom>
      <diagonal/>
    </border>
    <border>
      <left style="thick">
        <color theme="0" tint="-0.34998626667073579"/>
      </left>
      <right style="thin">
        <color theme="0" tint="-0.2499465926084170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34998626667073579"/>
      </left>
      <right style="thin">
        <color theme="0" tint="-0.24994659260841701"/>
      </right>
      <top style="thin">
        <color theme="0" tint="-0.14996795556505021"/>
      </top>
      <bottom style="medium">
        <color theme="0" tint="-0.34998626667073579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3" fillId="0" borderId="0" applyNumberFormat="0" applyAlignment="0" applyProtection="0"/>
    <xf numFmtId="0" fontId="6" fillId="0" borderId="0" applyFill="0" applyProtection="0"/>
    <xf numFmtId="9" fontId="23" fillId="0" borderId="0" applyFont="0" applyFill="0" applyBorder="0" applyAlignment="0" applyProtection="0"/>
  </cellStyleXfs>
  <cellXfs count="139">
    <xf numFmtId="0" fontId="0" fillId="0" borderId="0" xfId="0"/>
    <xf numFmtId="0" fontId="2" fillId="3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10" fillId="3" borderId="0" xfId="0" applyFont="1" applyFill="1" applyAlignment="1">
      <alignment horizontal="left" vertical="center" indent="45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9" fillId="0" borderId="0" xfId="1" applyFont="1" applyFill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12" fillId="0" borderId="4" xfId="1" applyFont="1" applyFill="1" applyBorder="1" applyAlignment="1">
      <alignment vertical="center" wrapText="1"/>
    </xf>
    <xf numFmtId="0" fontId="12" fillId="0" borderId="4" xfId="1" applyFont="1" applyFill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 indent="1"/>
    </xf>
    <xf numFmtId="0" fontId="2" fillId="0" borderId="0" xfId="0" applyFont="1"/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18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/>
    <xf numFmtId="0" fontId="9" fillId="0" borderId="0" xfId="1" applyFont="1" applyBorder="1"/>
    <xf numFmtId="10" fontId="8" fillId="0" borderId="0" xfId="0" applyNumberFormat="1" applyFont="1"/>
    <xf numFmtId="0" fontId="2" fillId="3" borderId="0" xfId="0" applyFont="1" applyFill="1" applyAlignment="1">
      <alignment wrapText="1"/>
    </xf>
    <xf numFmtId="0" fontId="8" fillId="0" borderId="10" xfId="0" applyFont="1" applyBorder="1" applyAlignment="1">
      <alignment vertical="top" wrapText="1"/>
    </xf>
    <xf numFmtId="10" fontId="8" fillId="0" borderId="12" xfId="0" applyNumberFormat="1" applyFont="1" applyBorder="1" applyAlignment="1">
      <alignment vertical="top" wrapText="1"/>
    </xf>
    <xf numFmtId="0" fontId="8" fillId="0" borderId="13" xfId="0" applyFont="1" applyBorder="1" applyAlignment="1">
      <alignment vertical="top" wrapText="1"/>
    </xf>
    <xf numFmtId="10" fontId="8" fillId="0" borderId="15" xfId="0" applyNumberFormat="1" applyFont="1" applyBorder="1" applyAlignment="1">
      <alignment vertical="top" wrapText="1"/>
    </xf>
    <xf numFmtId="14" fontId="19" fillId="0" borderId="13" xfId="0" applyNumberFormat="1" applyFont="1" applyBorder="1" applyAlignment="1">
      <alignment vertical="top" wrapText="1"/>
    </xf>
    <xf numFmtId="10" fontId="8" fillId="0" borderId="14" xfId="0" applyNumberFormat="1" applyFont="1" applyBorder="1" applyAlignment="1">
      <alignment vertical="top" wrapText="1"/>
    </xf>
    <xf numFmtId="0" fontId="8" fillId="0" borderId="0" xfId="0" applyFont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16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vertical="top" wrapText="1"/>
    </xf>
    <xf numFmtId="0" fontId="8" fillId="0" borderId="18" xfId="0" applyFont="1" applyBorder="1" applyAlignment="1">
      <alignment vertical="top" wrapText="1"/>
    </xf>
    <xf numFmtId="0" fontId="14" fillId="3" borderId="19" xfId="0" applyFont="1" applyFill="1" applyBorder="1" applyAlignment="1">
      <alignment horizontal="center" vertical="center" wrapText="1"/>
    </xf>
    <xf numFmtId="3" fontId="8" fillId="0" borderId="20" xfId="0" applyNumberFormat="1" applyFont="1" applyBorder="1" applyAlignment="1">
      <alignment vertical="top" wrapText="1"/>
    </xf>
    <xf numFmtId="0" fontId="14" fillId="3" borderId="21" xfId="0" applyFont="1" applyFill="1" applyBorder="1" applyAlignment="1">
      <alignment horizontal="center" vertical="center" wrapText="1"/>
    </xf>
    <xf numFmtId="0" fontId="8" fillId="0" borderId="12" xfId="0" applyFont="1" applyBorder="1" applyAlignment="1">
      <alignment vertical="top" wrapText="1"/>
    </xf>
    <xf numFmtId="0" fontId="8" fillId="0" borderId="15" xfId="0" applyFont="1" applyBorder="1" applyAlignment="1">
      <alignment vertical="top" wrapText="1"/>
    </xf>
    <xf numFmtId="0" fontId="8" fillId="0" borderId="23" xfId="0" applyFont="1" applyBorder="1" applyAlignment="1">
      <alignment vertical="center"/>
    </xf>
    <xf numFmtId="0" fontId="8" fillId="0" borderId="10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0" fontId="16" fillId="0" borderId="0" xfId="0" applyFont="1" applyAlignment="1">
      <alignment horizontal="left" vertical="center" wrapText="1"/>
    </xf>
    <xf numFmtId="0" fontId="7" fillId="4" borderId="0" xfId="0" applyFont="1" applyFill="1"/>
    <xf numFmtId="0" fontId="8" fillId="0" borderId="0" xfId="0" applyFont="1" applyAlignment="1">
      <alignment wrapText="1"/>
    </xf>
    <xf numFmtId="0" fontId="8" fillId="0" borderId="0" xfId="0" applyFont="1" applyAlignment="1">
      <alignment vertical="top" wrapText="1"/>
    </xf>
    <xf numFmtId="0" fontId="9" fillId="0" borderId="0" xfId="1" applyFont="1" applyBorder="1" applyAlignment="1">
      <alignment vertical="top" wrapText="1"/>
    </xf>
    <xf numFmtId="177" fontId="8" fillId="0" borderId="0" xfId="0" applyNumberFormat="1" applyFont="1" applyAlignment="1">
      <alignment vertical="top" wrapText="1"/>
    </xf>
    <xf numFmtId="10" fontId="8" fillId="0" borderId="0" xfId="0" applyNumberFormat="1" applyFont="1" applyAlignment="1">
      <alignment vertical="top" wrapText="1"/>
    </xf>
    <xf numFmtId="177" fontId="8" fillId="0" borderId="11" xfId="0" applyNumberFormat="1" applyFont="1" applyBorder="1" applyAlignment="1">
      <alignment vertical="top" wrapText="1"/>
    </xf>
    <xf numFmtId="177" fontId="8" fillId="0" borderId="12" xfId="0" applyNumberFormat="1" applyFont="1" applyBorder="1" applyAlignment="1">
      <alignment vertical="top" wrapText="1"/>
    </xf>
    <xf numFmtId="176" fontId="8" fillId="0" borderId="11" xfId="0" applyNumberFormat="1" applyFont="1" applyBorder="1" applyAlignment="1">
      <alignment vertical="top" wrapText="1"/>
    </xf>
    <xf numFmtId="176" fontId="8" fillId="0" borderId="12" xfId="0" applyNumberFormat="1" applyFont="1" applyBorder="1" applyAlignment="1">
      <alignment vertical="top" wrapText="1"/>
    </xf>
    <xf numFmtId="177" fontId="8" fillId="0" borderId="14" xfId="0" applyNumberFormat="1" applyFont="1" applyBorder="1" applyAlignment="1">
      <alignment vertical="top" wrapText="1"/>
    </xf>
    <xf numFmtId="177" fontId="8" fillId="0" borderId="15" xfId="0" applyNumberFormat="1" applyFont="1" applyBorder="1" applyAlignment="1">
      <alignment vertical="top" wrapText="1"/>
    </xf>
    <xf numFmtId="0" fontId="8" fillId="0" borderId="26" xfId="0" applyFont="1" applyBorder="1" applyAlignment="1">
      <alignment vertical="top" wrapText="1"/>
    </xf>
    <xf numFmtId="0" fontId="8" fillId="0" borderId="27" xfId="0" applyFont="1" applyBorder="1" applyAlignment="1">
      <alignment vertical="top" wrapText="1"/>
    </xf>
    <xf numFmtId="177" fontId="8" fillId="0" borderId="17" xfId="0" applyNumberFormat="1" applyFont="1" applyBorder="1" applyAlignment="1">
      <alignment vertical="top" wrapText="1"/>
    </xf>
    <xf numFmtId="176" fontId="8" fillId="0" borderId="17" xfId="0" applyNumberFormat="1" applyFont="1" applyBorder="1" applyAlignment="1">
      <alignment vertical="top" wrapText="1"/>
    </xf>
    <xf numFmtId="177" fontId="8" fillId="0" borderId="18" xfId="0" applyNumberFormat="1" applyFont="1" applyBorder="1" applyAlignment="1">
      <alignment vertical="top" wrapText="1"/>
    </xf>
    <xf numFmtId="0" fontId="9" fillId="0" borderId="12" xfId="1" applyFont="1" applyBorder="1" applyAlignment="1">
      <alignment vertical="top" wrapText="1"/>
    </xf>
    <xf numFmtId="0" fontId="9" fillId="0" borderId="15" xfId="1" applyFont="1" applyBorder="1" applyAlignment="1">
      <alignment vertical="top" wrapText="1"/>
    </xf>
    <xf numFmtId="0" fontId="8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14" fillId="3" borderId="25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center" vertical="center" wrapText="1"/>
    </xf>
    <xf numFmtId="0" fontId="11" fillId="0" borderId="0" xfId="0" applyFont="1"/>
    <xf numFmtId="0" fontId="9" fillId="0" borderId="0" xfId="1" applyFont="1"/>
    <xf numFmtId="14" fontId="8" fillId="0" borderId="10" xfId="0" applyNumberFormat="1" applyFont="1" applyBorder="1" applyAlignment="1">
      <alignment vertical="top" wrapText="1"/>
    </xf>
    <xf numFmtId="14" fontId="8" fillId="0" borderId="13" xfId="0" applyNumberFormat="1" applyFont="1" applyBorder="1" applyAlignment="1">
      <alignment vertical="top" wrapText="1"/>
    </xf>
    <xf numFmtId="0" fontId="8" fillId="0" borderId="0" xfId="0" applyFont="1" applyAlignment="1">
      <alignment horizontal="center"/>
    </xf>
    <xf numFmtId="4" fontId="8" fillId="0" borderId="11" xfId="0" applyNumberFormat="1" applyFont="1" applyBorder="1" applyAlignment="1">
      <alignment vertical="top" wrapText="1"/>
    </xf>
    <xf numFmtId="4" fontId="8" fillId="0" borderId="12" xfId="0" applyNumberFormat="1" applyFont="1" applyBorder="1" applyAlignment="1">
      <alignment vertical="top" wrapText="1"/>
    </xf>
    <xf numFmtId="4" fontId="8" fillId="0" borderId="14" xfId="0" applyNumberFormat="1" applyFont="1" applyBorder="1" applyAlignment="1">
      <alignment vertical="top" wrapText="1"/>
    </xf>
    <xf numFmtId="4" fontId="8" fillId="0" borderId="15" xfId="0" applyNumberFormat="1" applyFont="1" applyBorder="1" applyAlignment="1">
      <alignment vertical="top" wrapText="1"/>
    </xf>
    <xf numFmtId="4" fontId="8" fillId="0" borderId="17" xfId="0" applyNumberFormat="1" applyFont="1" applyBorder="1" applyAlignment="1">
      <alignment vertical="top" wrapText="1"/>
    </xf>
    <xf numFmtId="4" fontId="8" fillId="0" borderId="18" xfId="0" applyNumberFormat="1" applyFont="1" applyBorder="1" applyAlignment="1">
      <alignment vertical="top" wrapText="1"/>
    </xf>
    <xf numFmtId="0" fontId="20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49" fontId="22" fillId="0" borderId="0" xfId="0" applyNumberFormat="1" applyFont="1" applyAlignment="1">
      <alignment horizontal="centerContinuous"/>
    </xf>
    <xf numFmtId="0" fontId="13" fillId="0" borderId="0" xfId="0" applyFont="1"/>
    <xf numFmtId="0" fontId="8" fillId="0" borderId="3" xfId="0" applyFont="1" applyBorder="1" applyAlignment="1">
      <alignment vertical="top" wrapText="1"/>
    </xf>
    <xf numFmtId="0" fontId="8" fillId="0" borderId="5" xfId="0" applyFont="1" applyBorder="1" applyAlignment="1">
      <alignment vertical="top" wrapText="1"/>
    </xf>
    <xf numFmtId="0" fontId="14" fillId="3" borderId="1" xfId="0" applyFont="1" applyFill="1" applyBorder="1" applyAlignment="1">
      <alignment horizontal="centerContinuous" vertical="center" wrapText="1"/>
    </xf>
    <xf numFmtId="0" fontId="14" fillId="3" borderId="2" xfId="0" applyFont="1" applyFill="1" applyBorder="1" applyAlignment="1">
      <alignment horizontal="centerContinuous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8" fillId="0" borderId="29" xfId="0" applyFont="1" applyBorder="1" applyAlignment="1">
      <alignment horizontal="center" vertical="top" wrapText="1"/>
    </xf>
    <xf numFmtId="0" fontId="8" fillId="0" borderId="30" xfId="0" applyFont="1" applyBorder="1" applyAlignment="1">
      <alignment horizontal="center" vertical="top" wrapText="1"/>
    </xf>
    <xf numFmtId="0" fontId="8" fillId="0" borderId="29" xfId="0" applyFont="1" applyBorder="1" applyAlignment="1">
      <alignment horizontal="center" vertical="top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 wrapText="1"/>
    </xf>
    <xf numFmtId="3" fontId="8" fillId="0" borderId="0" xfId="0" applyNumberFormat="1" applyFont="1" applyAlignment="1">
      <alignment horizontal="right" vertical="center" wrapText="1"/>
    </xf>
    <xf numFmtId="0" fontId="11" fillId="0" borderId="25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4" fillId="5" borderId="13" xfId="0" applyFont="1" applyFill="1" applyBorder="1" applyAlignment="1">
      <alignment horizontal="centerContinuous" vertical="center" wrapText="1"/>
    </xf>
    <xf numFmtId="0" fontId="14" fillId="5" borderId="22" xfId="0" applyFont="1" applyFill="1" applyBorder="1" applyAlignment="1">
      <alignment horizontal="centerContinuous" vertical="center" wrapText="1"/>
    </xf>
    <xf numFmtId="0" fontId="14" fillId="5" borderId="28" xfId="0" applyFont="1" applyFill="1" applyBorder="1" applyAlignment="1">
      <alignment horizontal="centerContinuous" vertical="center" wrapText="1"/>
    </xf>
    <xf numFmtId="0" fontId="14" fillId="5" borderId="0" xfId="0" applyFont="1" applyFill="1" applyAlignment="1">
      <alignment horizontal="left" vertical="center"/>
    </xf>
    <xf numFmtId="0" fontId="18" fillId="5" borderId="0" xfId="0" applyFont="1" applyFill="1" applyAlignment="1">
      <alignment horizontal="left" vertical="center"/>
    </xf>
    <xf numFmtId="0" fontId="20" fillId="6" borderId="24" xfId="0" applyFont="1" applyFill="1" applyBorder="1" applyAlignment="1">
      <alignment vertical="center"/>
    </xf>
    <xf numFmtId="0" fontId="24" fillId="4" borderId="0" xfId="0" applyFont="1" applyFill="1"/>
    <xf numFmtId="0" fontId="14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8" fillId="0" borderId="34" xfId="0" applyFont="1" applyBorder="1" applyAlignment="1">
      <alignment vertical="center"/>
    </xf>
    <xf numFmtId="0" fontId="14" fillId="3" borderId="35" xfId="0" applyFont="1" applyFill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top" wrapText="1"/>
    </xf>
    <xf numFmtId="0" fontId="8" fillId="0" borderId="37" xfId="0" applyFont="1" applyBorder="1" applyAlignment="1">
      <alignment horizontal="center" vertical="top" wrapText="1"/>
    </xf>
    <xf numFmtId="14" fontId="24" fillId="4" borderId="0" xfId="0" applyNumberFormat="1" applyFont="1" applyFill="1"/>
    <xf numFmtId="14" fontId="8" fillId="0" borderId="12" xfId="0" applyNumberFormat="1" applyFont="1" applyBorder="1" applyAlignment="1">
      <alignment vertical="top" wrapText="1"/>
    </xf>
    <xf numFmtId="14" fontId="8" fillId="0" borderId="0" xfId="0" applyNumberFormat="1" applyFont="1"/>
    <xf numFmtId="14" fontId="8" fillId="0" borderId="6" xfId="0" applyNumberFormat="1" applyFont="1" applyBorder="1" applyAlignment="1">
      <alignment vertical="center" wrapText="1"/>
    </xf>
    <xf numFmtId="10" fontId="19" fillId="0" borderId="15" xfId="4" applyNumberFormat="1" applyFont="1" applyBorder="1" applyAlignment="1">
      <alignment vertical="top" wrapText="1"/>
    </xf>
    <xf numFmtId="0" fontId="1" fillId="0" borderId="0" xfId="1" applyAlignment="1">
      <alignment vertical="center"/>
    </xf>
    <xf numFmtId="176" fontId="8" fillId="0" borderId="4" xfId="0" applyNumberFormat="1" applyFont="1" applyBorder="1" applyAlignment="1">
      <alignment vertical="top" wrapText="1"/>
    </xf>
    <xf numFmtId="176" fontId="8" fillId="0" borderId="6" xfId="0" applyNumberFormat="1" applyFont="1" applyBorder="1" applyAlignment="1">
      <alignment vertical="top" wrapText="1"/>
    </xf>
    <xf numFmtId="176" fontId="8" fillId="0" borderId="0" xfId="0" applyNumberFormat="1" applyFont="1"/>
    <xf numFmtId="0" fontId="1" fillId="0" borderId="12" xfId="1" applyBorder="1" applyAlignment="1">
      <alignment vertical="top" wrapText="1"/>
    </xf>
    <xf numFmtId="0" fontId="1" fillId="0" borderId="0" xfId="1"/>
    <xf numFmtId="0" fontId="14" fillId="3" borderId="31" xfId="0" applyFont="1" applyFill="1" applyBorder="1" applyAlignment="1">
      <alignment horizontal="center" vertical="center" wrapText="1"/>
    </xf>
    <xf numFmtId="178" fontId="8" fillId="0" borderId="38" xfId="0" applyNumberFormat="1" applyFont="1" applyBorder="1" applyAlignment="1">
      <alignment vertical="top" wrapText="1"/>
    </xf>
    <xf numFmtId="178" fontId="8" fillId="0" borderId="39" xfId="0" applyNumberFormat="1" applyFont="1" applyBorder="1" applyAlignment="1">
      <alignment vertical="top" wrapText="1"/>
    </xf>
    <xf numFmtId="3" fontId="8" fillId="0" borderId="17" xfId="0" applyNumberFormat="1" applyFont="1" applyBorder="1" applyAlignment="1">
      <alignment vertical="top" wrapText="1"/>
    </xf>
    <xf numFmtId="3" fontId="8" fillId="0" borderId="11" xfId="0" applyNumberFormat="1" applyFont="1" applyBorder="1" applyAlignment="1">
      <alignment vertical="top" wrapText="1"/>
    </xf>
    <xf numFmtId="3" fontId="8" fillId="0" borderId="12" xfId="0" applyNumberFormat="1" applyFont="1" applyBorder="1" applyAlignment="1">
      <alignment vertical="top" wrapText="1"/>
    </xf>
    <xf numFmtId="0" fontId="1" fillId="0" borderId="3" xfId="1" applyBorder="1" applyAlignment="1">
      <alignment vertical="center" wrapText="1"/>
    </xf>
    <xf numFmtId="0" fontId="1" fillId="0" borderId="3" xfId="1" applyFill="1" applyBorder="1" applyAlignment="1">
      <alignment vertical="center" wrapText="1"/>
    </xf>
    <xf numFmtId="0" fontId="1" fillId="0" borderId="3" xfId="1" applyFill="1" applyBorder="1" applyAlignment="1">
      <alignment horizontal="left" vertical="center" wrapText="1" indent="1"/>
    </xf>
    <xf numFmtId="0" fontId="14" fillId="3" borderId="32" xfId="0" applyFont="1" applyFill="1" applyBorder="1" applyAlignment="1">
      <alignment horizontal="center" vertical="center" wrapText="1"/>
    </xf>
    <xf numFmtId="0" fontId="14" fillId="3" borderId="33" xfId="0" applyFont="1" applyFill="1" applyBorder="1" applyAlignment="1">
      <alignment horizontal="center" vertical="center" wrapText="1"/>
    </xf>
  </cellXfs>
  <cellStyles count="5">
    <cellStyle name="Heading 1 2" xfId="2" xr:uid="{1040926A-0BD8-4BBD-8870-8B5DB85CEBE7}"/>
    <cellStyle name="Hyperlink" xfId="1" builtinId="8"/>
    <cellStyle name="Normal" xfId="0" builtinId="0"/>
    <cellStyle name="Normal 2" xfId="3" xr:uid="{EBD7C08A-F405-41C9-BD66-65A6B9C4F885}"/>
    <cellStyle name="Percent" xfId="4" builtinId="5"/>
  </cellStyles>
  <dxfs count="0"/>
  <tableStyles count="0" defaultTableStyle="TableStyleMedium2" defaultPivotStyle="PivotStyleLight16"/>
  <colors>
    <mruColors>
      <color rgb="FFFCD8D8"/>
      <color rgb="FF116F39"/>
      <color rgb="FFDB2129"/>
      <color rgb="FF231F20"/>
      <color rgb="FFEE1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2</xdr:col>
      <xdr:colOff>784412</xdr:colOff>
      <xdr:row>0</xdr:row>
      <xdr:rowOff>669496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DE59F3B-CAEE-D354-041C-4D4BEFB18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344893" cy="6358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61696</xdr:colOff>
      <xdr:row>0</xdr:row>
      <xdr:rowOff>33618</xdr:rowOff>
    </xdr:from>
    <xdr:to>
      <xdr:col>2</xdr:col>
      <xdr:colOff>439271</xdr:colOff>
      <xdr:row>0</xdr:row>
      <xdr:rowOff>669496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6F62DB-CC66-4450-A151-BC1A41433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6" y="33618"/>
          <a:ext cx="3282140" cy="6358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1</xdr:col>
      <xdr:colOff>2952750</xdr:colOff>
      <xdr:row>0</xdr:row>
      <xdr:rowOff>669496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C35DF7-21FA-477A-B6FB-EFF9187BC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072030" cy="6358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3</xdr:col>
      <xdr:colOff>214891</xdr:colOff>
      <xdr:row>0</xdr:row>
      <xdr:rowOff>669496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2FAA49-59BF-4CC0-8660-3D8BE65A1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348255" cy="63587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3</xdr:col>
      <xdr:colOff>154022</xdr:colOff>
      <xdr:row>0</xdr:row>
      <xdr:rowOff>669496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A88106-5674-4777-AC19-2C4B65BE1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026837" cy="63587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1</xdr:col>
      <xdr:colOff>2556622</xdr:colOff>
      <xdr:row>0</xdr:row>
      <xdr:rowOff>669496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CEAEB-E0AF-4408-ACEA-8D8FB2E61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363607" cy="63587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1</xdr:col>
      <xdr:colOff>2556622</xdr:colOff>
      <xdr:row>0</xdr:row>
      <xdr:rowOff>669496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9B4B90A-4416-4073-ABEC-45CA2AA8E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363607" cy="6358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mf.org/external/datamapper/PCPIPCH@WEO/KEN?zoom=KEN&amp;highlight=KEN" TargetMode="External"/><Relationship Id="rId7" Type="http://schemas.openxmlformats.org/officeDocument/2006/relationships/drawing" Target="../drawings/drawing3.xml"/><Relationship Id="rId2" Type="http://schemas.openxmlformats.org/officeDocument/2006/relationships/hyperlink" Target="https://www.imf.org/external/datamapper/export/excel.php?indicator=PCPIEPCH&amp;geoitems=KEN" TargetMode="External"/><Relationship Id="rId1" Type="http://schemas.openxmlformats.org/officeDocument/2006/relationships/hyperlink" Target="https://www.knbs.or.ke/wp-content/uploads/2025/12/Kenya-Quarterly-Gross-Domestic-Product-Third-Quarter-2025.pdf" TargetMode="External"/><Relationship Id="rId6" Type="http://schemas.openxmlformats.org/officeDocument/2006/relationships/printerSettings" Target="../printerSettings/printerSettings4.bin"/><Relationship Id="rId5" Type="http://schemas.openxmlformats.org/officeDocument/2006/relationships/hyperlink" Target="https://www.knbs.or.ke/wp-content/uploads/2025/12/Kenya-Quarterly-Gross-Domestic-Product-Third-Quarter-2025.pdf" TargetMode="External"/><Relationship Id="rId4" Type="http://schemas.openxmlformats.org/officeDocument/2006/relationships/hyperlink" Target="https://www.imf.org/external/datamapper/PPPPC@WEO/KEN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centralbank.go.ke/rates/central-bank-rate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centralbank.go.ke/commercial-banks-weighted-average-rates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knbs.or.ke/wp-content/uploads/2025/05/2025-Economic-Survey.pdf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knbs.or.ke/wp-content/uploads/2025/05/2025-Economic-Survey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E8F70-3EA1-48C5-843A-CD0BDCB6F13A}">
  <sheetPr codeName="Sheet1">
    <pageSetUpPr fitToPage="1"/>
  </sheetPr>
  <dimension ref="A1:L31"/>
  <sheetViews>
    <sheetView showGridLines="0" tabSelected="1" zoomScale="85" zoomScaleNormal="85" workbookViewId="0">
      <pane ySplit="7" topLeftCell="A8" activePane="bottomLeft" state="frozen"/>
      <selection activeCell="E21" sqref="E20:E21"/>
      <selection pane="bottomLeft"/>
    </sheetView>
  </sheetViews>
  <sheetFormatPr defaultColWidth="0" defaultRowHeight="20.100000000000001" customHeight="1"/>
  <cols>
    <col min="1" max="1" width="2.69921875" style="8" customWidth="1"/>
    <col min="2" max="2" width="36.69921875" style="8" customWidth="1"/>
    <col min="3" max="3" width="98" style="8" customWidth="1"/>
    <col min="4" max="11" width="8.8984375" style="8" customWidth="1"/>
    <col min="12" max="12" width="2.69921875" style="8" customWidth="1"/>
    <col min="13" max="16384" width="8.8984375" style="8" hidden="1"/>
  </cols>
  <sheetData>
    <row r="1" spans="1:11" s="16" customFormat="1" ht="54.9" customHeight="1">
      <c r="A1" s="1"/>
      <c r="B1" s="4" t="s">
        <v>63</v>
      </c>
      <c r="C1" s="1"/>
      <c r="D1" s="1"/>
      <c r="E1" s="1"/>
      <c r="F1" s="1"/>
      <c r="G1" s="1"/>
      <c r="H1" s="1"/>
      <c r="I1" s="1"/>
      <c r="J1" s="1"/>
      <c r="K1" s="1"/>
    </row>
    <row r="2" spans="1:11" s="16" customFormat="1" ht="3.9" customHeight="1">
      <c r="A2" s="3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1" s="5" customFormat="1" ht="13.2"/>
    <row r="4" spans="1:11" s="17" customFormat="1" ht="20.100000000000001" customHeight="1">
      <c r="B4" s="19" t="s">
        <v>0</v>
      </c>
      <c r="C4" s="20"/>
      <c r="D4" s="18"/>
      <c r="E4" s="18"/>
      <c r="F4" s="18"/>
      <c r="G4" s="18"/>
      <c r="H4" s="18"/>
      <c r="I4" s="18"/>
      <c r="J4" s="18"/>
      <c r="K4" s="18"/>
    </row>
    <row r="5" spans="1:11" s="6" customFormat="1" ht="20.100000000000001" customHeight="1">
      <c r="B5" s="6" t="s">
        <v>1</v>
      </c>
    </row>
    <row r="6" spans="1:11" ht="20.100000000000001" customHeight="1" thickBot="1"/>
    <row r="7" spans="1:11" s="9" customFormat="1" ht="24.9" customHeight="1">
      <c r="B7" s="10" t="s">
        <v>64</v>
      </c>
      <c r="C7" s="11" t="s">
        <v>65</v>
      </c>
    </row>
    <row r="8" spans="1:11" s="6" customFormat="1" ht="20.100000000000001" customHeight="1">
      <c r="A8" s="21"/>
      <c r="B8" s="134" t="s">
        <v>63</v>
      </c>
      <c r="C8" s="12" t="s">
        <v>66</v>
      </c>
    </row>
    <row r="9" spans="1:11" s="6" customFormat="1" ht="20.100000000000001" customHeight="1">
      <c r="B9" s="135" t="s">
        <v>3</v>
      </c>
      <c r="C9" s="13"/>
      <c r="D9" s="7"/>
      <c r="E9" s="7"/>
    </row>
    <row r="10" spans="1:11" s="6" customFormat="1" ht="20.100000000000001" customHeight="1">
      <c r="B10" s="135" t="s">
        <v>2</v>
      </c>
      <c r="C10" s="13"/>
      <c r="D10" s="7"/>
      <c r="E10" s="7"/>
    </row>
    <row r="11" spans="1:11" s="6" customFormat="1" ht="20.100000000000001" customHeight="1">
      <c r="B11" s="136" t="s">
        <v>4</v>
      </c>
      <c r="C11" s="14"/>
      <c r="D11" s="7"/>
      <c r="E11" s="7"/>
    </row>
    <row r="12" spans="1:11" s="6" customFormat="1" ht="20.100000000000001" customHeight="1">
      <c r="B12" s="136" t="s">
        <v>5</v>
      </c>
      <c r="C12" s="14"/>
      <c r="E12" s="7"/>
    </row>
    <row r="13" spans="1:11" s="6" customFormat="1" ht="20.100000000000001" customHeight="1">
      <c r="B13" s="136" t="s">
        <v>67</v>
      </c>
      <c r="C13" s="14"/>
      <c r="E13" s="7"/>
    </row>
    <row r="14" spans="1:11" s="6" customFormat="1" ht="20.100000000000001" customHeight="1">
      <c r="B14" s="136" t="s">
        <v>107</v>
      </c>
      <c r="C14" s="14"/>
    </row>
    <row r="15" spans="1:11" s="6" customFormat="1" ht="20.100000000000001" customHeight="1">
      <c r="B15" s="136" t="s">
        <v>7</v>
      </c>
      <c r="C15" s="14"/>
    </row>
    <row r="16" spans="1:11" s="6" customFormat="1" ht="20.100000000000001" customHeight="1" thickBot="1">
      <c r="B16" s="15"/>
      <c r="C16" s="120"/>
    </row>
    <row r="17" s="6" customFormat="1" ht="20.100000000000001" customHeight="1"/>
    <row r="18" s="6" customFormat="1" ht="20.100000000000001" customHeight="1"/>
    <row r="19" s="6" customFormat="1" ht="20.100000000000001" customHeight="1"/>
    <row r="20" s="6" customFormat="1" ht="20.100000000000001" customHeight="1"/>
    <row r="21" s="6" customFormat="1" ht="20.100000000000001" customHeight="1"/>
    <row r="22" s="6" customFormat="1" ht="20.100000000000001" customHeight="1"/>
    <row r="23" s="6" customFormat="1" ht="20.100000000000001" customHeight="1"/>
    <row r="24" s="6" customFormat="1" ht="20.100000000000001" customHeight="1"/>
    <row r="25" s="6" customFormat="1" ht="20.100000000000001" customHeight="1"/>
    <row r="26" s="6" customFormat="1" ht="20.100000000000001" customHeight="1"/>
    <row r="27" s="6" customFormat="1" ht="20.100000000000001" customHeight="1"/>
    <row r="28" s="6" customFormat="1" ht="20.100000000000001" customHeight="1"/>
    <row r="29" s="6" customFormat="1" ht="20.100000000000001" customHeight="1"/>
    <row r="30" s="6" customFormat="1" ht="20.100000000000001" customHeight="1"/>
    <row r="31" s="6" customFormat="1" ht="20.100000000000001" customHeight="1"/>
  </sheetData>
  <phoneticPr fontId="5"/>
  <hyperlinks>
    <hyperlink ref="B9" location="'Data&gt;&gt;'!A1" display="Data&gt;&gt;" xr:uid="{9159BB98-C752-40CB-B217-298A4197A61B}"/>
    <hyperlink ref="B10" location="'Data at a glance'!A1" display="Data at a glance" xr:uid="{13DF6046-C199-4D2F-8018-BA037C1EAF36}"/>
    <hyperlink ref="B11" location="'GDP and Inflation '!A1" display="GDP and Inflation " xr:uid="{B11B8C0E-5826-4EEC-97D1-6C1118D7D570}"/>
    <hyperlink ref="B12" location="'Central Bank Rates '!A1" display="Central Bank Rates " xr:uid="{E2743D4E-5B57-4CFD-A339-637E91A9BE1C}"/>
    <hyperlink ref="B13" location="'Commercial bank rate '!A1" display="Commercial bank rate " xr:uid="{8D3FEA4A-ECFF-42A3-B90D-5DB81A075C6B}"/>
    <hyperlink ref="B14" location="'Top 10 exports '!A1" display="Top 10 exports " xr:uid="{56BE7B4D-DB42-4D73-9147-502BF16455CD}"/>
    <hyperlink ref="B15" location="'Top 10 imports'!A1" display="Top 10 imports" xr:uid="{76256187-A6D8-454F-9307-D3C85294D39B}"/>
    <hyperlink ref="B8" location="Overview!A1" display="Overview" xr:uid="{487FA2E4-CA77-4BE6-9676-2977AAFA332B}"/>
  </hyperlinks>
  <pageMargins left="0.7" right="0.7" top="0.75" bottom="0.75" header="0.3" footer="0.3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9A3AD-DEF8-412F-A22C-863BC5891307}">
  <sheetPr>
    <pageSetUpPr fitToPage="1"/>
  </sheetPr>
  <dimension ref="A1:E21"/>
  <sheetViews>
    <sheetView showGridLines="0" zoomScaleNormal="100" zoomScaleSheetLayoutView="85" workbookViewId="0"/>
  </sheetViews>
  <sheetFormatPr defaultColWidth="8.69921875" defaultRowHeight="13.2"/>
  <cols>
    <col min="1" max="1" width="2.69921875" style="48" customWidth="1"/>
    <col min="2" max="2" width="59.796875" style="48" customWidth="1"/>
    <col min="3" max="16384" width="8.69921875" style="48"/>
  </cols>
  <sheetData>
    <row r="1" spans="1:5">
      <c r="A1" s="110"/>
      <c r="B1" s="110"/>
      <c r="C1" s="110"/>
      <c r="D1" s="110"/>
      <c r="E1" s="110"/>
    </row>
    <row r="2" spans="1:5">
      <c r="A2" s="110"/>
      <c r="B2" s="110"/>
      <c r="C2" s="110"/>
      <c r="D2" s="110"/>
      <c r="E2" s="110"/>
    </row>
    <row r="3" spans="1:5">
      <c r="A3" s="110"/>
      <c r="B3" s="110"/>
      <c r="C3" s="110"/>
      <c r="D3" s="110"/>
      <c r="E3" s="110"/>
    </row>
    <row r="4" spans="1:5">
      <c r="A4" s="110"/>
      <c r="B4" s="110"/>
      <c r="C4" s="110"/>
      <c r="D4" s="110"/>
      <c r="E4" s="110"/>
    </row>
    <row r="5" spans="1:5">
      <c r="A5" s="110"/>
      <c r="B5" s="110"/>
      <c r="C5" s="110"/>
      <c r="D5" s="110"/>
      <c r="E5" s="110"/>
    </row>
    <row r="6" spans="1:5">
      <c r="A6" s="110"/>
      <c r="B6" s="110"/>
      <c r="C6" s="110"/>
      <c r="D6" s="110"/>
      <c r="E6" s="110"/>
    </row>
    <row r="7" spans="1:5">
      <c r="A7" s="110"/>
      <c r="B7" s="110"/>
      <c r="C7" s="110"/>
      <c r="D7" s="110"/>
      <c r="E7" s="110"/>
    </row>
    <row r="8" spans="1:5">
      <c r="A8" s="110"/>
      <c r="B8" s="110"/>
      <c r="C8" s="110"/>
      <c r="D8" s="110"/>
      <c r="E8" s="110"/>
    </row>
    <row r="9" spans="1:5">
      <c r="A9" s="110"/>
      <c r="B9" s="110"/>
      <c r="C9" s="110"/>
      <c r="D9" s="110"/>
      <c r="E9" s="110"/>
    </row>
    <row r="10" spans="1:5">
      <c r="A10" s="110"/>
      <c r="B10" s="110"/>
      <c r="C10" s="110"/>
      <c r="D10" s="110"/>
      <c r="E10" s="110"/>
    </row>
    <row r="11" spans="1:5">
      <c r="A11" s="110"/>
      <c r="B11" s="110"/>
      <c r="C11" s="110"/>
      <c r="D11" s="110"/>
      <c r="E11" s="110"/>
    </row>
    <row r="12" spans="1:5">
      <c r="A12" s="110"/>
      <c r="B12" s="110"/>
      <c r="C12" s="110"/>
      <c r="D12" s="110"/>
      <c r="E12" s="110"/>
    </row>
    <row r="13" spans="1:5">
      <c r="A13" s="110"/>
      <c r="B13" s="110"/>
      <c r="C13" s="110"/>
      <c r="D13" s="110"/>
      <c r="E13" s="110"/>
    </row>
    <row r="14" spans="1:5">
      <c r="A14" s="110"/>
      <c r="B14" s="110"/>
      <c r="C14" s="110"/>
      <c r="D14" s="110"/>
      <c r="E14" s="110"/>
    </row>
    <row r="15" spans="1:5">
      <c r="A15" s="110"/>
      <c r="B15" s="110"/>
      <c r="C15" s="110"/>
      <c r="D15" s="110"/>
      <c r="E15" s="110"/>
    </row>
    <row r="16" spans="1:5">
      <c r="A16" s="110"/>
      <c r="B16" s="110"/>
      <c r="C16" s="117"/>
      <c r="D16" s="110"/>
      <c r="E16" s="110"/>
    </row>
    <row r="17" spans="1:5">
      <c r="A17" s="110"/>
      <c r="B17" s="110"/>
      <c r="C17" s="110"/>
      <c r="D17" s="110"/>
      <c r="E17" s="110"/>
    </row>
    <row r="18" spans="1:5">
      <c r="A18" s="110"/>
      <c r="B18" s="110"/>
      <c r="C18" s="110"/>
      <c r="D18" s="110"/>
      <c r="E18" s="110"/>
    </row>
    <row r="19" spans="1:5">
      <c r="A19" s="110"/>
      <c r="B19" s="110"/>
      <c r="C19" s="110"/>
      <c r="D19" s="110"/>
      <c r="E19" s="110"/>
    </row>
    <row r="20" spans="1:5">
      <c r="A20" s="110"/>
      <c r="B20" s="110"/>
      <c r="C20" s="110"/>
      <c r="D20" s="110"/>
      <c r="E20" s="110"/>
    </row>
    <row r="21" spans="1:5">
      <c r="A21" s="110"/>
      <c r="B21" s="110"/>
      <c r="C21" s="110"/>
      <c r="D21" s="110"/>
      <c r="E21" s="110"/>
    </row>
  </sheetData>
  <phoneticPr fontId="5"/>
  <pageMargins left="0.7" right="0.7" top="0.75" bottom="0.75" header="0.3" footer="0.3"/>
  <pageSetup scale="9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C7F25-1929-466E-AD6D-3D2862B939B6}">
  <sheetPr>
    <pageSetUpPr fitToPage="1"/>
  </sheetPr>
  <dimension ref="A1:Q51"/>
  <sheetViews>
    <sheetView showGridLines="0" zoomScale="85" zoomScaleNormal="85" workbookViewId="0">
      <pane ySplit="3" topLeftCell="A4" activePane="bottomLeft" state="frozen"/>
      <selection activeCell="J23" sqref="J23"/>
      <selection pane="bottomLeft"/>
    </sheetView>
  </sheetViews>
  <sheetFormatPr defaultColWidth="0" defaultRowHeight="13.8"/>
  <cols>
    <col min="1" max="1" width="2.69921875" style="22" customWidth="1"/>
    <col min="2" max="2" width="39.796875" style="22" customWidth="1"/>
    <col min="3" max="3" width="46.296875" style="22" customWidth="1"/>
    <col min="4" max="4" width="30.296875" style="22" customWidth="1"/>
    <col min="5" max="7" width="15.69921875" style="22" customWidth="1"/>
    <col min="8" max="8" width="11.09765625" style="22" bestFit="1" customWidth="1"/>
    <col min="9" max="16" width="8.69921875" style="22" customWidth="1"/>
    <col min="17" max="17" width="2.69921875" style="22" customWidth="1"/>
    <col min="18" max="16384" width="7.69921875" style="22" hidden="1"/>
  </cols>
  <sheetData>
    <row r="1" spans="1:16" s="16" customFormat="1" ht="54.9" customHeight="1">
      <c r="A1" s="25"/>
      <c r="B1" s="4" t="s">
        <v>2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16" customFormat="1" ht="3.9" customHeight="1">
      <c r="A2" s="3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s="5" customFormat="1" ht="12.75" customHeight="1"/>
    <row r="4" spans="1:16" s="17" customFormat="1" ht="20.100000000000001" customHeight="1">
      <c r="A4" s="47"/>
      <c r="B4" s="19" t="s">
        <v>8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</row>
    <row r="5" spans="1:16" ht="14.4" thickBot="1"/>
    <row r="6" spans="1:16" s="32" customFormat="1" ht="24.9" customHeight="1">
      <c r="C6" s="41" t="s">
        <v>9</v>
      </c>
      <c r="D6" s="36" t="s">
        <v>10</v>
      </c>
      <c r="E6" s="35">
        <v>2024</v>
      </c>
    </row>
    <row r="7" spans="1:16">
      <c r="C7" s="60" t="s">
        <v>11</v>
      </c>
      <c r="D7" s="37" t="s">
        <v>12</v>
      </c>
      <c r="E7" s="133" cm="1">
        <f t="array" ref="E7">INDEX('GDP and Inflation '!$E$6:$P$12,_xlfn.XMATCH($C7,'GDP and Inflation '!$B$6:$B$12),_xlfn.XMATCH(E$6,'GDP and Inflation '!$E$5:$P$5))</f>
        <v>124803.67692307693</v>
      </c>
    </row>
    <row r="8" spans="1:16">
      <c r="C8" s="60" t="s">
        <v>57</v>
      </c>
      <c r="D8" s="37" t="s">
        <v>13</v>
      </c>
      <c r="E8" s="55" cm="1">
        <f t="array" ref="E8">INDEX('GDP and Inflation '!$E$6:$P$12,_xlfn.XMATCH($C8,'GDP and Inflation '!$B$6:$B$12),_xlfn.XMATCH(E$6,'GDP and Inflation '!$E$5:$P$5))</f>
        <v>4.7E-2</v>
      </c>
    </row>
    <row r="9" spans="1:16">
      <c r="C9" s="60" t="s">
        <v>14</v>
      </c>
      <c r="D9" s="37" t="s">
        <v>15</v>
      </c>
      <c r="E9" s="133" cm="1">
        <f t="array" ref="E9">INDEX('GDP and Inflation '!$E$6:$P$12,_xlfn.XMATCH($C9,'GDP and Inflation '!$B$6:$B$12),_xlfn.XMATCH(E$6,'GDP and Inflation '!$E$5:$P$5))</f>
        <v>2274.9459999999999</v>
      </c>
    </row>
    <row r="10" spans="1:16">
      <c r="C10" s="60" t="s">
        <v>58</v>
      </c>
      <c r="D10" s="37" t="s">
        <v>13</v>
      </c>
      <c r="E10" s="55" cm="1">
        <f t="array" ref="E10">INDEX('GDP and Inflation '!$E$6:$P$12,_xlfn.XMATCH($C10,'GDP and Inflation '!$B$6:$B$12),_xlfn.XMATCH(E$6,'GDP and Inflation '!$E$5:$P$5))</f>
        <v>4.4999999999999998E-2</v>
      </c>
    </row>
    <row r="11" spans="1:16" ht="14.4" thickBot="1">
      <c r="C11" s="61" t="s">
        <v>60</v>
      </c>
      <c r="D11" s="38" t="s">
        <v>13</v>
      </c>
      <c r="E11" s="55" cm="1">
        <f t="array" ref="E11">INDEX('GDP and Inflation '!$E$6:$P$12,_xlfn.XMATCH($C11,'GDP and Inflation '!$B$6:$B$12),_xlfn.XMATCH(E$6,'GDP and Inflation '!$E$5:$P$5))</f>
        <v>0.03</v>
      </c>
    </row>
    <row r="12" spans="1:16">
      <c r="E12" s="23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</row>
    <row r="13" spans="1:16" s="17" customFormat="1" ht="20.100000000000001" customHeight="1">
      <c r="B13" s="19" t="s">
        <v>16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</row>
    <row r="14" spans="1:16" ht="14.4" thickBot="1"/>
    <row r="15" spans="1:16" s="32" customFormat="1" ht="24.9" customHeight="1">
      <c r="C15" s="33" t="s">
        <v>17</v>
      </c>
      <c r="D15" s="35" t="s">
        <v>18</v>
      </c>
    </row>
    <row r="16" spans="1:16" ht="19.2" customHeight="1" thickBot="1">
      <c r="C16" s="30">
        <v>45755</v>
      </c>
      <c r="D16" s="121" cm="1">
        <f t="array" ref="D16">INDEX('Central Bank Rates '!$D$6:$D$84,_xlfn.XMATCH($C16,'Central Bank Rates '!$B$6:$B$84))</f>
        <v>0.1</v>
      </c>
    </row>
    <row r="18" spans="2:16" s="17" customFormat="1" ht="20.100000000000001" customHeight="1">
      <c r="B18" s="19" t="s">
        <v>70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</row>
    <row r="19" spans="2:16" ht="14.4" thickBot="1"/>
    <row r="20" spans="2:16" s="32" customFormat="1" ht="24.9" customHeight="1">
      <c r="C20" s="33" t="s">
        <v>42</v>
      </c>
      <c r="D20" s="34" t="s">
        <v>43</v>
      </c>
      <c r="E20" s="34" t="s">
        <v>19</v>
      </c>
      <c r="F20" s="34" t="s">
        <v>20</v>
      </c>
      <c r="G20" s="34" t="s">
        <v>21</v>
      </c>
      <c r="H20" s="35" t="s">
        <v>22</v>
      </c>
    </row>
    <row r="21" spans="2:16" ht="14.4" thickBot="1">
      <c r="C21" s="28">
        <v>2021</v>
      </c>
      <c r="D21" s="31" t="s">
        <v>49</v>
      </c>
      <c r="E21" s="79" cm="1">
        <f t="array" ref="E21">INDEX('Commercial bank rate '!$D$6:$G$150,_xlfn.XMATCH($C21&amp;$D21,'Commercial bank rate '!$B$6:$B$150&amp;'Commercial bank rate '!$C$6:$C$150),_xlfn.XMATCH(E$20,'Commercial bank rate '!$D$5:$G$5))</f>
        <v>6.3</v>
      </c>
      <c r="F21" s="79" cm="1">
        <f t="array" ref="F21">INDEX('Commercial bank rate '!$D$6:$G$150,_xlfn.XMATCH($C21&amp;$D21,'Commercial bank rate '!$B$6:$B$150&amp;'Commercial bank rate '!$C$6:$C$150),_xlfn.XMATCH(F$20,'Commercial bank rate '!$D$5:$G$5))</f>
        <v>2.5499999999999998</v>
      </c>
      <c r="G21" s="79" cm="1">
        <f t="array" ref="G21">INDEX('Commercial bank rate '!$D$6:$G$150,_xlfn.XMATCH($C21&amp;$D21,'Commercial bank rate '!$B$6:$B$150&amp;'Commercial bank rate '!$C$6:$C$150),_xlfn.XMATCH(G$20,'Commercial bank rate '!$D$5:$G$5))</f>
        <v>12.06</v>
      </c>
      <c r="H21" s="79" cm="1">
        <f t="array" ref="H21">INDEX('Commercial bank rate '!$D$6:$G$150,_xlfn.XMATCH($C21&amp;$D21,'Commercial bank rate '!$B$6:$B$150&amp;'Commercial bank rate '!$C$6:$C$150),_xlfn.XMATCH(H$20,'Commercial bank rate '!$D$5:$G$5))</f>
        <v>11.57</v>
      </c>
    </row>
    <row r="23" spans="2:16" s="17" customFormat="1" ht="20.100000000000001" customHeight="1">
      <c r="B23" s="107" t="s">
        <v>23</v>
      </c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</row>
    <row r="24" spans="2:16" ht="14.4" thickBot="1"/>
    <row r="25" spans="2:16" s="8" customFormat="1" ht="20.100000000000001" customHeight="1" thickBot="1">
      <c r="C25" s="113"/>
      <c r="D25" s="44" t="s">
        <v>24</v>
      </c>
      <c r="E25" s="109">
        <v>2024</v>
      </c>
    </row>
    <row r="26" spans="2:16" s="32" customFormat="1" ht="24.9" customHeight="1">
      <c r="B26" s="111"/>
      <c r="C26" s="114" t="s">
        <v>25</v>
      </c>
      <c r="D26" s="35" t="s">
        <v>69</v>
      </c>
      <c r="E26" s="39" t="s">
        <v>27</v>
      </c>
    </row>
    <row r="27" spans="2:16">
      <c r="B27" s="112"/>
      <c r="C27" s="115">
        <v>1</v>
      </c>
      <c r="D27" s="42" t="str" cm="1">
        <f t="array" ref="D27">INDEX('Top 10 exports '!$B$9:$K$18,_xlfn.XMATCH($C27,'Top 10 exports '!$A$9:$A$18),_xlfn.XMATCH($E$25&amp;$D$26,'Top 10 exports '!$B$5:$K$5&amp;'Top 10 exports '!$B$8:$K$8))</f>
        <v>Horticulture</v>
      </c>
      <c r="E27" s="40" cm="1">
        <f t="array" ref="E27">INDEX('Top 10 exports '!$B$9:$K$18,_xlfn.XMATCH($C27,'Top 10 exports '!$A$9:$A$18),_xlfn.XMATCH($E$25&amp;E$26,'Top 10 exports '!$B$5:$K$5&amp;'Top 10 exports '!$B$8:$K$8))</f>
        <v>203638.1</v>
      </c>
    </row>
    <row r="28" spans="2:16">
      <c r="B28" s="112"/>
      <c r="C28" s="115">
        <v>2</v>
      </c>
      <c r="D28" s="42" t="str" cm="1">
        <f t="array" ref="D28">INDEX('Top 10 exports '!$B$9:$K$18,_xlfn.XMATCH($C28,'Top 10 exports '!$A$9:$A$18),_xlfn.XMATCH($E$25&amp;$D$26,'Top 10 exports '!$B$5:$K$5&amp;'Top 10 exports '!$B$8:$K$8))</f>
        <v>Tea</v>
      </c>
      <c r="E28" s="40" cm="1">
        <f t="array" ref="E28">INDEX('Top 10 exports '!$B$9:$K$18,_xlfn.XMATCH($C28,'Top 10 exports '!$A$9:$A$18),_xlfn.XMATCH($E$25&amp;E$26,'Top 10 exports '!$B$5:$K$5&amp;'Top 10 exports '!$B$8:$K$8))</f>
        <v>189120.4</v>
      </c>
    </row>
    <row r="29" spans="2:16" ht="27.6">
      <c r="B29" s="112"/>
      <c r="C29" s="115">
        <v>3</v>
      </c>
      <c r="D29" s="42" t="str" cm="1">
        <f t="array" ref="D29">INDEX('Top 10 exports '!$B$9:$K$18,_xlfn.XMATCH($C29,'Top 10 exports '!$A$9:$A$18),_xlfn.XMATCH($E$25&amp;$D$26,'Top 10 exports '!$B$5:$K$5&amp;'Top 10 exports '!$B$8:$K$8))</f>
        <v>Articles of apparel and clothing accessories</v>
      </c>
      <c r="E29" s="40" cm="1">
        <f t="array" ref="E29">INDEX('Top 10 exports '!$B$9:$K$18,_xlfn.XMATCH($C29,'Top 10 exports '!$A$9:$A$18),_xlfn.XMATCH($E$25&amp;E$26,'Top 10 exports '!$B$5:$K$5&amp;'Top 10 exports '!$B$8:$K$8))</f>
        <v>56826.7</v>
      </c>
    </row>
    <row r="30" spans="2:16" ht="50.4" customHeight="1">
      <c r="B30" s="112"/>
      <c r="C30" s="115">
        <v>4</v>
      </c>
      <c r="D30" s="42" t="str" cm="1">
        <f t="array" ref="D30">INDEX('Top 10 exports '!$B$9:$K$18,_xlfn.XMATCH($C30,'Top 10 exports '!$A$9:$A$18),_xlfn.XMATCH($E$25&amp;$D$26,'Top 10 exports '!$B$5:$K$5&amp;'Top 10 exports '!$B$8:$K$8))</f>
        <v>Coffee, unroasted</v>
      </c>
      <c r="E30" s="40" cm="1">
        <f t="array" ref="E30">INDEX('Top 10 exports '!$B$9:$K$18,_xlfn.XMATCH($C30,'Top 10 exports '!$A$9:$A$18),_xlfn.XMATCH($E$25&amp;E$26,'Top 10 exports '!$B$5:$K$5&amp;'Top 10 exports '!$B$8:$K$8))</f>
        <v>38424.5</v>
      </c>
    </row>
    <row r="31" spans="2:16" ht="47.4" customHeight="1">
      <c r="B31" s="112"/>
      <c r="C31" s="115">
        <v>5</v>
      </c>
      <c r="D31" s="42" t="str" cm="1">
        <f t="array" ref="D31">INDEX('Top 10 exports '!$B$9:$K$18,_xlfn.XMATCH($C31,'Top 10 exports '!$A$9:$A$18),_xlfn.XMATCH($E$25&amp;$D$26,'Top 10 exports '!$B$5:$K$5&amp;'Top 10 exports '!$B$8:$K$8))</f>
        <v>Animal and Vegetable oils</v>
      </c>
      <c r="E31" s="40" cm="1">
        <f t="array" ref="E31">INDEX('Top 10 exports '!$B$9:$K$18,_xlfn.XMATCH($C31,'Top 10 exports '!$A$9:$A$18),_xlfn.XMATCH($E$25&amp;E$26,'Top 10 exports '!$B$5:$K$5&amp;'Top 10 exports '!$B$8:$K$8))</f>
        <v>30346.9</v>
      </c>
    </row>
    <row r="32" spans="2:16">
      <c r="B32" s="112"/>
      <c r="C32" s="115">
        <v>6</v>
      </c>
      <c r="D32" s="42" t="str" cm="1">
        <f t="array" ref="D32">INDEX('Top 10 exports '!$B$9:$K$18,_xlfn.XMATCH($C32,'Top 10 exports '!$A$9:$A$18),_xlfn.XMATCH($E$25&amp;$D$26,'Top 10 exports '!$B$5:$K$5&amp;'Top 10 exports '!$B$8:$K$8))</f>
        <v>Iron and steel</v>
      </c>
      <c r="E32" s="40" cm="1">
        <f t="array" ref="E32">INDEX('Top 10 exports '!$B$9:$K$18,_xlfn.XMATCH($C32,'Top 10 exports '!$A$9:$A$18),_xlfn.XMATCH($E$25&amp;E$26,'Top 10 exports '!$B$5:$K$5&amp;'Top 10 exports '!$B$8:$K$8))</f>
        <v>26695.5</v>
      </c>
    </row>
    <row r="33" spans="2:16" ht="40.799999999999997" customHeight="1">
      <c r="B33" s="112"/>
      <c r="C33" s="115">
        <v>7</v>
      </c>
      <c r="D33" s="42" t="str" cm="1">
        <f t="array" ref="D33">INDEX('Top 10 exports '!$B$9:$K$18,_xlfn.XMATCH($C33,'Top 10 exports '!$A$9:$A$18),_xlfn.XMATCH($E$25&amp;$D$26,'Top 10 exports '!$B$5:$K$5&amp;'Top 10 exports '!$B$8:$K$8))</f>
        <v>Essential oils</v>
      </c>
      <c r="E33" s="40" cm="1">
        <f t="array" ref="E33">INDEX('Top 10 exports '!$B$9:$K$18,_xlfn.XMATCH($C33,'Top 10 exports '!$A$9:$A$18),_xlfn.XMATCH($E$25&amp;E$26,'Top 10 exports '!$B$5:$K$5&amp;'Top 10 exports '!$B$8:$K$8))</f>
        <v>26591.7</v>
      </c>
    </row>
    <row r="34" spans="2:16" ht="27.6">
      <c r="B34" s="112"/>
      <c r="C34" s="115">
        <v>8</v>
      </c>
      <c r="D34" s="42" t="str" cm="1">
        <f t="array" ref="D34">INDEX('Top 10 exports '!$B$9:$K$18,_xlfn.XMATCH($C34,'Top 10 exports '!$A$9:$A$18),_xlfn.XMATCH($E$25&amp;$D$26,'Top 10 exports '!$B$5:$K$5&amp;'Top 10 exports '!$B$8:$K$8))</f>
        <v>Medicinal and pharmaceutical products</v>
      </c>
      <c r="E34" s="40" cm="1">
        <f t="array" ref="E34">INDEX('Top 10 exports '!$B$9:$K$18,_xlfn.XMATCH($C34,'Top 10 exports '!$A$9:$A$18),_xlfn.XMATCH($E$25&amp;E$26,'Top 10 exports '!$B$5:$K$5&amp;'Top 10 exports '!$B$8:$K$8))</f>
        <v>19900.599999999999</v>
      </c>
    </row>
    <row r="35" spans="2:16">
      <c r="B35" s="112"/>
      <c r="C35" s="115">
        <v>9</v>
      </c>
      <c r="D35" s="42" t="str" cm="1">
        <f t="array" ref="D35">INDEX('Top 10 exports '!$B$9:$K$18,_xlfn.XMATCH($C35,'Top 10 exports '!$A$9:$A$18),_xlfn.XMATCH($E$25&amp;$D$26,'Top 10 exports '!$B$5:$K$5&amp;'Top 10 exports '!$B$8:$K$8))</f>
        <v>Tobacco and tobacco manufactures</v>
      </c>
      <c r="E35" s="40" cm="1">
        <f t="array" ref="E35">INDEX('Top 10 exports '!$B$9:$K$18,_xlfn.XMATCH($C35,'Top 10 exports '!$A$9:$A$18),_xlfn.XMATCH($E$25&amp;E$26,'Top 10 exports '!$B$5:$K$5&amp;'Top 10 exports '!$B$8:$K$8))</f>
        <v>17757.599999999999</v>
      </c>
    </row>
    <row r="36" spans="2:16" ht="14.4" thickBot="1">
      <c r="B36" s="112"/>
      <c r="C36" s="116">
        <v>10</v>
      </c>
      <c r="D36" s="42" t="str" cm="1">
        <f t="array" ref="D36">INDEX('Top 10 exports '!$B$9:$K$18,_xlfn.XMATCH($C36,'Top 10 exports '!$A$9:$A$18),_xlfn.XMATCH($E$25&amp;$D$26,'Top 10 exports '!$B$5:$K$5&amp;'Top 10 exports '!$B$8:$K$8))</f>
        <v>Metal scrap</v>
      </c>
      <c r="E36" s="40" cm="1">
        <f t="array" ref="E36">INDEX('Top 10 exports '!$B$9:$K$18,_xlfn.XMATCH($C36,'Top 10 exports '!$A$9:$A$18),_xlfn.XMATCH($E$25&amp;E$26,'Top 10 exports '!$B$5:$K$5&amp;'Top 10 exports '!$B$8:$K$8))</f>
        <v>15023.9</v>
      </c>
    </row>
    <row r="38" spans="2:16" s="17" customFormat="1" ht="20.100000000000001" customHeight="1">
      <c r="B38" s="107" t="s">
        <v>28</v>
      </c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</row>
    <row r="39" spans="2:16" ht="14.4" thickBot="1"/>
    <row r="40" spans="2:16" s="8" customFormat="1" ht="20.100000000000001" customHeight="1" thickBot="1">
      <c r="C40" s="113"/>
      <c r="D40" s="44" t="s">
        <v>24</v>
      </c>
      <c r="E40" s="109">
        <v>2024</v>
      </c>
    </row>
    <row r="41" spans="2:16" s="32" customFormat="1" ht="24.9" customHeight="1">
      <c r="B41" s="111"/>
      <c r="C41" s="114" t="s">
        <v>25</v>
      </c>
      <c r="D41" s="35" t="s">
        <v>26</v>
      </c>
      <c r="E41" s="39" t="s">
        <v>27</v>
      </c>
    </row>
    <row r="42" spans="2:16">
      <c r="B42" s="112"/>
      <c r="C42" s="115">
        <v>1</v>
      </c>
      <c r="D42" s="42" t="str" cm="1">
        <f t="array" ref="D42">INDEX('Top 10 imports'!$B$9:$K$18,_xlfn.XMATCH($C42,'Top 10 imports'!$A$9:$A$18),_xlfn.XMATCH($E$40&amp;D$41,'Top 10 imports'!$B$5:$K$5&amp;'Top 10 imports'!$B$8:$K$8))</f>
        <v>Petroleum Products</v>
      </c>
      <c r="E42" s="40" cm="1">
        <f t="array" ref="E42">INDEX('Top 10 imports'!$B$9:$K$18,_xlfn.XMATCH($C42,'Top 10 imports'!$A$9:$A$18),_xlfn.XMATCH($E$40&amp;E$41,'Top 10 imports'!$B$5:$K$5&amp;'Top 10 imports'!$B$8:$K$8))</f>
        <v>552450.19999999995</v>
      </c>
    </row>
    <row r="43" spans="2:16">
      <c r="B43" s="112"/>
      <c r="C43" s="115">
        <v>2</v>
      </c>
      <c r="D43" s="42" t="str" cm="1">
        <f t="array" ref="D43">INDEX('Top 10 imports'!$B$9:$K$18,_xlfn.XMATCH($C43,'Top 10 imports'!$A$9:$A$18),_xlfn.XMATCH($E$40&amp;D$41,'Top 10 imports'!$B$5:$K$5&amp;'Top 10 imports'!$B$8:$K$8))</f>
        <v>Industrial Machinery</v>
      </c>
      <c r="E43" s="40" cm="1">
        <f t="array" ref="E43">INDEX('Top 10 imports'!$B$9:$K$18,_xlfn.XMATCH($C43,'Top 10 imports'!$A$9:$A$18),_xlfn.XMATCH($E$40&amp;E$41,'Top 10 imports'!$B$5:$K$5&amp;'Top 10 imports'!$B$8:$K$8))</f>
        <v>312907.2</v>
      </c>
    </row>
    <row r="44" spans="2:16" ht="64.8" customHeight="1">
      <c r="B44" s="112"/>
      <c r="C44" s="115">
        <v>3</v>
      </c>
      <c r="D44" s="42" t="str" cm="1">
        <f t="array" ref="D44">INDEX('Top 10 imports'!$B$9:$K$18,_xlfn.XMATCH($C44,'Top 10 imports'!$A$9:$A$18),_xlfn.XMATCH($E$40&amp;D$41,'Top 10 imports'!$B$5:$K$5&amp;'Top 10 imports'!$B$8:$K$8))</f>
        <v>Animal/vegetable fats and oils</v>
      </c>
      <c r="E44" s="40" cm="1">
        <f t="array" ref="E44">INDEX('Top 10 imports'!$B$9:$K$18,_xlfn.XMATCH($C44,'Top 10 imports'!$A$9:$A$18),_xlfn.XMATCH($E$40&amp;E$41,'Top 10 imports'!$B$5:$K$5&amp;'Top 10 imports'!$B$8:$K$8))</f>
        <v>139191.5</v>
      </c>
    </row>
    <row r="45" spans="2:16" ht="37.799999999999997" customHeight="1">
      <c r="B45" s="112"/>
      <c r="C45" s="115">
        <v>4</v>
      </c>
      <c r="D45" s="42" t="str" cm="1">
        <f t="array" ref="D45">INDEX('Top 10 imports'!$B$9:$K$18,_xlfn.XMATCH($C45,'Top 10 imports'!$A$9:$A$18),_xlfn.XMATCH($E$40&amp;D$41,'Top 10 imports'!$B$5:$K$5&amp;'Top 10 imports'!$B$8:$K$8))</f>
        <v>Plastics in primary &amp; non-primary forms</v>
      </c>
      <c r="E45" s="40" cm="1">
        <f t="array" ref="E45">INDEX('Top 10 imports'!$B$9:$K$18,_xlfn.XMATCH($C45,'Top 10 imports'!$A$9:$A$18),_xlfn.XMATCH($E$40&amp;E$41,'Top 10 imports'!$B$5:$K$5&amp;'Top 10 imports'!$B$8:$K$8))</f>
        <v>113426.6</v>
      </c>
    </row>
    <row r="46" spans="2:16">
      <c r="B46" s="112"/>
      <c r="C46" s="115">
        <v>5</v>
      </c>
      <c r="D46" s="42" t="str" cm="1">
        <f t="array" ref="D46">INDEX('Top 10 imports'!$B$9:$K$18,_xlfn.XMATCH($C46,'Top 10 imports'!$A$9:$A$18),_xlfn.XMATCH($E$40&amp;D$41,'Top 10 imports'!$B$5:$K$5&amp;'Top 10 imports'!$B$8:$K$8))</f>
        <v>Iron and Steel</v>
      </c>
      <c r="E46" s="40" cm="1">
        <f t="array" ref="E46">INDEX('Top 10 imports'!$B$9:$K$18,_xlfn.XMATCH($C46,'Top 10 imports'!$A$9:$A$18),_xlfn.XMATCH($E$40&amp;E$41,'Top 10 imports'!$B$5:$K$5&amp;'Top 10 imports'!$B$8:$K$8))</f>
        <v>101792.8</v>
      </c>
    </row>
    <row r="47" spans="2:16" ht="27.6">
      <c r="B47" s="112"/>
      <c r="C47" s="115">
        <v>6</v>
      </c>
      <c r="D47" s="42" t="str" cm="1">
        <f t="array" ref="D47">INDEX('Top 10 imports'!$B$9:$K$18,_xlfn.XMATCH($C47,'Top 10 imports'!$A$9:$A$18),_xlfn.XMATCH($E$40&amp;D$41,'Top 10 imports'!$B$5:$K$5&amp;'Top 10 imports'!$B$8:$K$8))</f>
        <v>Medicinal &amp; Pharmaceuticals Products</v>
      </c>
      <c r="E47" s="40" cm="1">
        <f t="array" ref="E47">INDEX('Top 10 imports'!$B$9:$K$18,_xlfn.XMATCH($C47,'Top 10 imports'!$A$9:$A$18),_xlfn.XMATCH($E$40&amp;E$41,'Top 10 imports'!$B$5:$K$5&amp;'Top 10 imports'!$B$8:$K$8))</f>
        <v>99858.8</v>
      </c>
    </row>
    <row r="48" spans="2:16">
      <c r="B48" s="112"/>
      <c r="C48" s="115">
        <v>7</v>
      </c>
      <c r="D48" s="42" t="str" cm="1">
        <f t="array" ref="D48">INDEX('Top 10 imports'!$B$9:$K$18,_xlfn.XMATCH($C48,'Top 10 imports'!$A$9:$A$18),_xlfn.XMATCH($E$40&amp;D$41,'Top 10 imports'!$B$5:$K$5&amp;'Top 10 imports'!$B$8:$K$8))</f>
        <v>Road Motor Vehicles</v>
      </c>
      <c r="E48" s="40" cm="1">
        <f t="array" ref="E48">INDEX('Top 10 imports'!$B$9:$K$18,_xlfn.XMATCH($C48,'Top 10 imports'!$A$9:$A$18),_xlfn.XMATCH($E$40&amp;E$41,'Top 10 imports'!$B$5:$K$5&amp;'Top 10 imports'!$B$8:$K$8))</f>
        <v>98869.3</v>
      </c>
    </row>
    <row r="49" spans="2:5">
      <c r="B49" s="112"/>
      <c r="C49" s="115">
        <v>8</v>
      </c>
      <c r="D49" s="42" t="str" cm="1">
        <f t="array" ref="D49">INDEX('Top 10 imports'!$B$9:$K$18,_xlfn.XMATCH($C49,'Top 10 imports'!$A$9:$A$18),_xlfn.XMATCH($E$40&amp;D$41,'Top 10 imports'!$B$5:$K$5&amp;'Top 10 imports'!$B$8:$K$8))</f>
        <v>Chemical Fertilizers</v>
      </c>
      <c r="E49" s="40" cm="1">
        <f t="array" ref="E49">INDEX('Top 10 imports'!$B$9:$K$18,_xlfn.XMATCH($C49,'Top 10 imports'!$A$9:$A$18),_xlfn.XMATCH($E$40&amp;E$41,'Top 10 imports'!$B$5:$K$5&amp;'Top 10 imports'!$B$8:$K$8))</f>
        <v>50374.8</v>
      </c>
    </row>
    <row r="50" spans="2:5">
      <c r="B50" s="112"/>
      <c r="C50" s="115">
        <v>9</v>
      </c>
      <c r="D50" s="42" t="str" cm="1">
        <f t="array" ref="D50">INDEX('Top 10 imports'!$B$9:$K$18,_xlfn.XMATCH($C50,'Top 10 imports'!$A$9:$A$18),_xlfn.XMATCH($E$40&amp;D$41,'Top 10 imports'!$B$5:$K$5&amp;'Top 10 imports'!$B$8:$K$8))</f>
        <v>Organic &amp; inorganic chemicals</v>
      </c>
      <c r="E50" s="40" cm="1">
        <f t="array" ref="E50">INDEX('Top 10 imports'!$B$9:$K$18,_xlfn.XMATCH($C50,'Top 10 imports'!$A$9:$A$18),_xlfn.XMATCH($E$40&amp;E$41,'Top 10 imports'!$B$5:$K$5&amp;'Top 10 imports'!$B$8:$K$8))</f>
        <v>48645.599999999999</v>
      </c>
    </row>
    <row r="51" spans="2:5" ht="14.4" thickBot="1">
      <c r="B51" s="112"/>
      <c r="C51" s="116">
        <v>10</v>
      </c>
      <c r="D51" s="42" t="str" cm="1">
        <f t="array" ref="D51">INDEX('Top 10 imports'!$B$9:$K$18,_xlfn.XMATCH($C51,'Top 10 imports'!$A$9:$A$18),_xlfn.XMATCH($E$40&amp;D$41,'Top 10 imports'!$B$5:$K$5&amp;'Top 10 imports'!$B$8:$K$8))</f>
        <v>Paper and Paperboard</v>
      </c>
      <c r="E51" s="40" cm="1">
        <f t="array" ref="E51">INDEX('Top 10 imports'!$B$9:$K$18,_xlfn.XMATCH($C51,'Top 10 imports'!$A$9:$A$18),_xlfn.XMATCH($E$40&amp;E$41,'Top 10 imports'!$B$5:$K$5&amp;'Top 10 imports'!$B$8:$K$8))</f>
        <v>46898.8</v>
      </c>
    </row>
  </sheetData>
  <phoneticPr fontId="4" type="noConversion"/>
  <pageMargins left="0.7" right="0.7" top="0.75" bottom="0.75" header="0.3" footer="0.3"/>
  <pageSetup scale="3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6">
        <x14:dataValidation type="list" allowBlank="1" showInputMessage="1" showErrorMessage="1" xr:uid="{5C6E485B-6CC0-47AC-930A-4A6E0D184966}">
          <x14:formula1>
            <xm:f>'Top 10 exports '!$B$7:$J$7</xm:f>
          </x14:formula1>
          <xm:sqref>E25</xm:sqref>
        </x14:dataValidation>
        <x14:dataValidation type="list" allowBlank="1" showInputMessage="1" showErrorMessage="1" xr:uid="{357D5744-1686-4027-80F8-1E384E215803}">
          <x14:formula1>
            <xm:f>'Commercial bank rate '!$B$6:$B$150</xm:f>
          </x14:formula1>
          <xm:sqref>C21</xm:sqref>
        </x14:dataValidation>
        <x14:dataValidation type="list" allowBlank="1" showInputMessage="1" showErrorMessage="1" xr:uid="{7B287438-04A1-4F9C-A018-CBF3C8A28F82}">
          <x14:formula1>
            <xm:f>'Commercial bank rate '!$C$6:$C$150</xm:f>
          </x14:formula1>
          <xm:sqref>D21</xm:sqref>
        </x14:dataValidation>
        <x14:dataValidation type="list" allowBlank="1" showInputMessage="1" showErrorMessage="1" xr:uid="{98C7AA1F-C996-49D3-BD44-D00B95E1AF05}">
          <x14:formula1>
            <xm:f>'Central Bank Rates '!$B$6:$B$85</xm:f>
          </x14:formula1>
          <xm:sqref>C16</xm:sqref>
        </x14:dataValidation>
        <x14:dataValidation type="list" allowBlank="1" showInputMessage="1" showErrorMessage="1" xr:uid="{C1A89E18-653F-471D-908D-B26BDDFC6A82}">
          <x14:formula1>
            <xm:f>'GDP and Inflation '!$E$5:$P$5</xm:f>
          </x14:formula1>
          <xm:sqref>E6</xm:sqref>
        </x14:dataValidation>
        <x14:dataValidation type="list" allowBlank="1" showInputMessage="1" showErrorMessage="1" xr:uid="{6A617CB2-1B07-454A-A569-2A7C5634E42B}">
          <x14:formula1>
            <xm:f>'Top 10 imports'!$B$7:$J$7</xm:f>
          </x14:formula1>
          <xm:sqref>E40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63BF3-1E10-4FAC-A195-DD1F2E2470A3}">
  <sheetPr codeName="Sheet2">
    <pageSetUpPr fitToPage="1"/>
  </sheetPr>
  <dimension ref="A1:Q31"/>
  <sheetViews>
    <sheetView showGridLines="0" zoomScale="93" zoomScaleNormal="85" workbookViewId="0">
      <pane ySplit="5" topLeftCell="A6" activePane="bottomLeft" state="frozen"/>
      <selection activeCell="F36" sqref="F36"/>
      <selection pane="bottomLeft"/>
    </sheetView>
  </sheetViews>
  <sheetFormatPr defaultColWidth="0" defaultRowHeight="13.8"/>
  <cols>
    <col min="1" max="1" width="2.69921875" style="22" customWidth="1"/>
    <col min="2" max="2" width="59.796875" style="22" customWidth="1"/>
    <col min="3" max="3" width="44.09765625" style="22" customWidth="1"/>
    <col min="4" max="4" width="10.69921875" style="22" customWidth="1"/>
    <col min="5" max="15" width="10.3984375" style="22" bestFit="1" customWidth="1"/>
    <col min="16" max="16" width="9.296875" style="22" customWidth="1"/>
    <col min="17" max="17" width="2.69921875" style="22" customWidth="1"/>
    <col min="18" max="16384" width="7.69921875" style="22" hidden="1"/>
  </cols>
  <sheetData>
    <row r="1" spans="1:17" s="16" customFormat="1" ht="54.9" customHeight="1">
      <c r="A1" s="1"/>
      <c r="B1" s="4" t="s">
        <v>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7" s="16" customFormat="1" ht="3.9" customHeight="1">
      <c r="A2" s="3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7" s="5" customFormat="1" ht="13.2"/>
    <row r="4" spans="1:17" s="32" customFormat="1" ht="24.9" customHeight="1" thickBot="1">
      <c r="A4" s="9"/>
      <c r="B4"/>
      <c r="C4"/>
      <c r="D4" s="5" t="s">
        <v>104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</row>
    <row r="5" spans="1:17" s="32" customFormat="1" ht="15.6" customHeight="1">
      <c r="B5" s="69" t="s">
        <v>29</v>
      </c>
      <c r="C5" s="70" t="s">
        <v>10</v>
      </c>
      <c r="D5" s="71" t="s">
        <v>30</v>
      </c>
      <c r="E5" s="36">
        <v>2014</v>
      </c>
      <c r="F5" s="34">
        <v>2015</v>
      </c>
      <c r="G5" s="34">
        <v>2016</v>
      </c>
      <c r="H5" s="34">
        <v>2017</v>
      </c>
      <c r="I5" s="34">
        <v>2018</v>
      </c>
      <c r="J5" s="34">
        <v>2019</v>
      </c>
      <c r="K5" s="34">
        <v>2020</v>
      </c>
      <c r="L5" s="34">
        <v>2021</v>
      </c>
      <c r="M5" s="34">
        <v>2022</v>
      </c>
      <c r="N5" s="34">
        <v>2023</v>
      </c>
      <c r="O5" s="34">
        <v>2024</v>
      </c>
      <c r="P5" s="35">
        <v>2025</v>
      </c>
    </row>
    <row r="6" spans="1:17" s="50" customFormat="1" ht="19.95" customHeight="1">
      <c r="B6" s="60" t="s">
        <v>105</v>
      </c>
      <c r="C6" s="26" t="s">
        <v>101</v>
      </c>
      <c r="D6" s="126" t="s">
        <v>103</v>
      </c>
      <c r="E6" s="131">
        <v>5402647</v>
      </c>
      <c r="F6" s="132">
        <v>6284185</v>
      </c>
      <c r="G6" s="132">
        <v>7594064</v>
      </c>
      <c r="H6" s="132">
        <v>8483396</v>
      </c>
      <c r="I6" s="132">
        <v>9340307</v>
      </c>
      <c r="J6" s="132">
        <v>10237727</v>
      </c>
      <c r="K6" s="132">
        <v>10715070</v>
      </c>
      <c r="L6" s="132">
        <v>12027662</v>
      </c>
      <c r="M6" s="132">
        <v>13489642</v>
      </c>
      <c r="N6" s="132">
        <v>15033610</v>
      </c>
      <c r="O6" s="132">
        <v>16224478</v>
      </c>
      <c r="P6" s="57"/>
    </row>
    <row r="7" spans="1:17" s="50" customFormat="1" ht="19.95" customHeight="1">
      <c r="B7" s="60" t="s">
        <v>106</v>
      </c>
      <c r="C7" s="26" t="s">
        <v>102</v>
      </c>
      <c r="D7" s="65"/>
      <c r="E7" s="131">
        <f>E6/130</f>
        <v>41558.823076923079</v>
      </c>
      <c r="F7" s="132">
        <f t="shared" ref="F7:O7" si="0">F6/130</f>
        <v>48339.884615384617</v>
      </c>
      <c r="G7" s="132">
        <f t="shared" si="0"/>
        <v>58415.876923076925</v>
      </c>
      <c r="H7" s="132">
        <f t="shared" si="0"/>
        <v>65256.892307692309</v>
      </c>
      <c r="I7" s="132">
        <f t="shared" si="0"/>
        <v>71848.515384615384</v>
      </c>
      <c r="J7" s="132">
        <f t="shared" si="0"/>
        <v>78751.74615384615</v>
      </c>
      <c r="K7" s="132">
        <f t="shared" si="0"/>
        <v>82423.61538461539</v>
      </c>
      <c r="L7" s="132">
        <f t="shared" si="0"/>
        <v>92520.476923076916</v>
      </c>
      <c r="M7" s="132">
        <f t="shared" si="0"/>
        <v>103766.47692307692</v>
      </c>
      <c r="N7" s="132">
        <f t="shared" si="0"/>
        <v>115643.15384615384</v>
      </c>
      <c r="O7" s="132">
        <f t="shared" si="0"/>
        <v>124803.67692307693</v>
      </c>
      <c r="P7" s="57"/>
    </row>
    <row r="8" spans="1:17" s="50" customFormat="1" ht="19.95" customHeight="1">
      <c r="B8" s="60" t="s">
        <v>57</v>
      </c>
      <c r="C8" s="26" t="s">
        <v>61</v>
      </c>
      <c r="D8" s="126" t="s">
        <v>103</v>
      </c>
      <c r="E8" s="62">
        <v>5.3999999999999999E-2</v>
      </c>
      <c r="F8" s="54">
        <v>5.7000000000000002E-2</v>
      </c>
      <c r="G8" s="54">
        <v>4.2000000000000003E-2</v>
      </c>
      <c r="H8" s="54">
        <v>3.7999999999999999E-2</v>
      </c>
      <c r="I8" s="54">
        <v>5.6000000000000001E-2</v>
      </c>
      <c r="J8" s="54">
        <v>5.0999999999999997E-2</v>
      </c>
      <c r="K8" s="54">
        <v>-3.0000000000000001E-3</v>
      </c>
      <c r="L8" s="54">
        <v>7.5999999999999998E-2</v>
      </c>
      <c r="M8" s="54">
        <v>4.9000000000000002E-2</v>
      </c>
      <c r="N8" s="54">
        <v>5.7000000000000002E-2</v>
      </c>
      <c r="O8" s="54">
        <v>4.7E-2</v>
      </c>
      <c r="P8" s="57"/>
      <c r="Q8" s="52"/>
    </row>
    <row r="9" spans="1:17" s="50" customFormat="1" ht="19.95" customHeight="1">
      <c r="B9" s="60" t="s">
        <v>14</v>
      </c>
      <c r="C9" s="26" t="s">
        <v>62</v>
      </c>
      <c r="D9" s="65" t="s">
        <v>56</v>
      </c>
      <c r="E9" s="63">
        <v>1613.1010000000001</v>
      </c>
      <c r="F9" s="56">
        <v>1625.1759999999999</v>
      </c>
      <c r="G9" s="56">
        <v>1688.8520000000001</v>
      </c>
      <c r="H9" s="56">
        <v>1805.3979999999999</v>
      </c>
      <c r="I9" s="56">
        <v>1987.3019999999999</v>
      </c>
      <c r="J9" s="56">
        <v>2107.7350000000001</v>
      </c>
      <c r="K9" s="56">
        <v>2068.1759999999999</v>
      </c>
      <c r="L9" s="56">
        <v>2208.6909999999998</v>
      </c>
      <c r="M9" s="56">
        <v>2265.6579999999999</v>
      </c>
      <c r="N9" s="56">
        <v>2099.4989999999998</v>
      </c>
      <c r="O9" s="56">
        <v>2274.9459999999999</v>
      </c>
      <c r="P9" s="57">
        <v>2549.2840000000001</v>
      </c>
    </row>
    <row r="10" spans="1:17" s="50" customFormat="1" ht="19.95" customHeight="1">
      <c r="B10" s="60" t="s">
        <v>58</v>
      </c>
      <c r="C10" s="26" t="s">
        <v>59</v>
      </c>
      <c r="D10" s="126" t="s">
        <v>56</v>
      </c>
      <c r="E10" s="62">
        <v>6.9000000000000006E-2</v>
      </c>
      <c r="F10" s="54">
        <v>6.6000000000000003E-2</v>
      </c>
      <c r="G10" s="54">
        <v>6.3E-2</v>
      </c>
      <c r="H10" s="54">
        <v>0.08</v>
      </c>
      <c r="I10" s="54">
        <v>4.7E-2</v>
      </c>
      <c r="J10" s="54">
        <v>5.1999999999999998E-2</v>
      </c>
      <c r="K10" s="54">
        <v>5.2999999999999999E-2</v>
      </c>
      <c r="L10" s="54">
        <v>6.0999999999999999E-2</v>
      </c>
      <c r="M10" s="54">
        <v>7.5999999999999998E-2</v>
      </c>
      <c r="N10" s="54">
        <v>7.6999999999999999E-2</v>
      </c>
      <c r="O10" s="54">
        <v>4.4999999999999998E-2</v>
      </c>
      <c r="P10" s="55">
        <v>0.04</v>
      </c>
    </row>
    <row r="11" spans="1:17" s="50" customFormat="1" ht="19.95" customHeight="1" thickBot="1">
      <c r="B11" s="61" t="s">
        <v>60</v>
      </c>
      <c r="C11" s="28" t="s">
        <v>59</v>
      </c>
      <c r="D11" s="66" t="s">
        <v>56</v>
      </c>
      <c r="E11" s="64">
        <v>0.06</v>
      </c>
      <c r="F11" s="58">
        <v>0.08</v>
      </c>
      <c r="G11" s="58">
        <v>6.3E-2</v>
      </c>
      <c r="H11" s="58">
        <v>4.4999999999999998E-2</v>
      </c>
      <c r="I11" s="58">
        <v>5.7000000000000002E-2</v>
      </c>
      <c r="J11" s="58">
        <v>7.1999999999999995E-2</v>
      </c>
      <c r="K11" s="58">
        <v>5.6000000000000001E-2</v>
      </c>
      <c r="L11" s="58">
        <v>5.7000000000000002E-2</v>
      </c>
      <c r="M11" s="58">
        <v>9.0999999999999998E-2</v>
      </c>
      <c r="N11" s="58">
        <v>6.6000000000000003E-2</v>
      </c>
      <c r="O11" s="58">
        <v>0.03</v>
      </c>
      <c r="P11" s="59">
        <v>4.3999999999999997E-2</v>
      </c>
    </row>
    <row r="12" spans="1:17" s="50" customFormat="1" ht="20.100000000000001" customHeight="1">
      <c r="D12" s="51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</row>
    <row r="13" spans="1:17" ht="18">
      <c r="D13"/>
      <c r="E13"/>
      <c r="F13"/>
      <c r="G13"/>
      <c r="H13"/>
      <c r="I13"/>
      <c r="J13"/>
      <c r="K13"/>
      <c r="L13"/>
      <c r="M13"/>
      <c r="N13"/>
      <c r="O13"/>
    </row>
    <row r="14" spans="1:17" ht="18">
      <c r="D14"/>
      <c r="E14"/>
      <c r="F14"/>
      <c r="G14"/>
      <c r="H14"/>
      <c r="I14"/>
      <c r="J14"/>
      <c r="K14"/>
      <c r="L14"/>
      <c r="M14"/>
      <c r="N14"/>
      <c r="O14"/>
    </row>
    <row r="15" spans="1:17" ht="18">
      <c r="D15"/>
      <c r="E15"/>
      <c r="F15"/>
      <c r="G15"/>
      <c r="H15"/>
      <c r="I15"/>
      <c r="J15"/>
      <c r="K15"/>
      <c r="L15"/>
      <c r="M15"/>
      <c r="N15"/>
      <c r="O15"/>
    </row>
    <row r="16" spans="1:17" ht="18">
      <c r="D16"/>
      <c r="E16"/>
      <c r="F16"/>
      <c r="G16"/>
      <c r="H16"/>
      <c r="I16"/>
      <c r="J16"/>
      <c r="K16"/>
      <c r="L16"/>
      <c r="M16"/>
      <c r="N16"/>
      <c r="O16"/>
    </row>
    <row r="17" spans="3:15" ht="18">
      <c r="C17" s="119"/>
      <c r="D17"/>
      <c r="E17"/>
      <c r="F17"/>
      <c r="G17"/>
      <c r="H17"/>
      <c r="I17"/>
      <c r="J17"/>
      <c r="K17"/>
      <c r="L17"/>
      <c r="M17"/>
      <c r="N17"/>
      <c r="O17"/>
    </row>
    <row r="18" spans="3:15" ht="18">
      <c r="D18"/>
      <c r="E18"/>
      <c r="F18"/>
      <c r="G18"/>
      <c r="H18"/>
      <c r="I18"/>
      <c r="J18"/>
      <c r="K18"/>
      <c r="L18"/>
      <c r="M18"/>
      <c r="N18"/>
      <c r="O18"/>
    </row>
    <row r="19" spans="3:15" ht="18">
      <c r="D19"/>
      <c r="E19"/>
      <c r="F19"/>
      <c r="G19"/>
      <c r="H19"/>
      <c r="I19"/>
      <c r="J19"/>
      <c r="K19"/>
      <c r="L19"/>
      <c r="M19"/>
      <c r="N19"/>
      <c r="O19"/>
    </row>
    <row r="20" spans="3:15" ht="18">
      <c r="D20"/>
      <c r="E20"/>
      <c r="F20"/>
      <c r="G20"/>
      <c r="H20"/>
      <c r="I20"/>
      <c r="J20"/>
      <c r="K20"/>
      <c r="L20"/>
      <c r="M20"/>
      <c r="N20"/>
      <c r="O20"/>
    </row>
    <row r="21" spans="3:15" ht="18">
      <c r="D21"/>
      <c r="E21"/>
      <c r="F21"/>
      <c r="G21"/>
      <c r="H21"/>
      <c r="I21"/>
      <c r="J21"/>
      <c r="K21"/>
      <c r="L21"/>
      <c r="M21"/>
      <c r="N21"/>
      <c r="O21"/>
    </row>
    <row r="22" spans="3:15" ht="18">
      <c r="D22"/>
      <c r="E22"/>
      <c r="F22"/>
      <c r="G22"/>
      <c r="H22"/>
      <c r="I22"/>
      <c r="J22"/>
      <c r="K22"/>
      <c r="L22"/>
      <c r="M22"/>
      <c r="N22"/>
      <c r="O22"/>
    </row>
    <row r="23" spans="3:15" ht="18">
      <c r="D23"/>
      <c r="E23"/>
      <c r="F23"/>
      <c r="G23"/>
      <c r="H23"/>
      <c r="I23"/>
      <c r="J23"/>
      <c r="K23"/>
      <c r="L23"/>
      <c r="M23"/>
      <c r="N23"/>
      <c r="O23"/>
    </row>
    <row r="24" spans="3:15" ht="18">
      <c r="D24"/>
      <c r="E24"/>
      <c r="F24"/>
      <c r="G24"/>
      <c r="H24"/>
      <c r="I24"/>
      <c r="J24"/>
      <c r="K24"/>
      <c r="L24"/>
      <c r="M24"/>
      <c r="N24"/>
      <c r="O24"/>
    </row>
    <row r="25" spans="3:15" ht="18">
      <c r="D25"/>
      <c r="E25"/>
      <c r="F25"/>
      <c r="G25"/>
      <c r="H25"/>
      <c r="I25"/>
      <c r="J25"/>
      <c r="K25"/>
      <c r="L25"/>
      <c r="M25"/>
      <c r="N25"/>
      <c r="O25"/>
    </row>
    <row r="26" spans="3:15" ht="18">
      <c r="D26"/>
      <c r="E26"/>
      <c r="F26"/>
      <c r="G26"/>
      <c r="H26"/>
      <c r="I26"/>
      <c r="J26"/>
      <c r="K26"/>
      <c r="L26"/>
      <c r="M26"/>
      <c r="N26"/>
      <c r="O26"/>
    </row>
    <row r="27" spans="3:15" ht="18">
      <c r="D27"/>
      <c r="E27"/>
      <c r="F27"/>
      <c r="G27"/>
      <c r="H27"/>
      <c r="I27"/>
      <c r="J27"/>
      <c r="K27"/>
      <c r="L27"/>
      <c r="M27"/>
      <c r="N27"/>
      <c r="O27"/>
    </row>
    <row r="28" spans="3:15" ht="18">
      <c r="D28"/>
      <c r="E28"/>
      <c r="F28"/>
      <c r="G28"/>
      <c r="H28"/>
      <c r="I28"/>
      <c r="J28"/>
      <c r="K28"/>
      <c r="L28"/>
      <c r="M28"/>
      <c r="N28"/>
      <c r="O28"/>
    </row>
    <row r="29" spans="3:15" ht="18">
      <c r="D29"/>
      <c r="E29"/>
      <c r="F29"/>
      <c r="G29"/>
      <c r="H29"/>
      <c r="I29"/>
      <c r="J29"/>
      <c r="K29"/>
      <c r="L29"/>
      <c r="M29"/>
      <c r="N29"/>
      <c r="O29"/>
    </row>
    <row r="30" spans="3:15" ht="18">
      <c r="D30"/>
      <c r="E30"/>
      <c r="F30"/>
      <c r="G30"/>
      <c r="H30"/>
      <c r="I30"/>
      <c r="J30"/>
      <c r="K30"/>
      <c r="L30"/>
      <c r="M30"/>
      <c r="N30"/>
      <c r="O30"/>
    </row>
    <row r="31" spans="3:15" ht="18">
      <c r="D31"/>
      <c r="E31"/>
      <c r="F31"/>
      <c r="G31"/>
      <c r="H31"/>
      <c r="I31"/>
      <c r="J31"/>
      <c r="K31"/>
      <c r="L31"/>
      <c r="M31"/>
      <c r="N31"/>
      <c r="O31"/>
    </row>
  </sheetData>
  <phoneticPr fontId="5"/>
  <hyperlinks>
    <hyperlink ref="D6" r:id="rId1" xr:uid="{7218199D-4F02-45BE-B949-FCD29E078EFD}"/>
    <hyperlink ref="D11" r:id="rId2" xr:uid="{796525BC-9C18-44A1-A58D-39AB8FE610E4}"/>
    <hyperlink ref="D10" r:id="rId3" xr:uid="{89322121-2684-46B4-8FA5-0D425C8F22AA}"/>
    <hyperlink ref="D9" r:id="rId4" xr:uid="{1AF3F5D5-E2E2-41A5-A941-DCE662B98AA5}"/>
    <hyperlink ref="D8" r:id="rId5" xr:uid="{3AF12982-F0DC-4907-9BE9-4FC715281080}"/>
  </hyperlinks>
  <pageMargins left="0.7" right="0.7" top="0.75" bottom="0.75" header="0.3" footer="0.3"/>
  <pageSetup scale="36" orientation="portrait" r:id="rId6"/>
  <drawing r:id="rId7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106C3-1536-4B71-B6EB-5370D34CF52A}">
  <sheetPr codeName="Sheet3">
    <pageSetUpPr fitToPage="1"/>
  </sheetPr>
  <dimension ref="A1:U85"/>
  <sheetViews>
    <sheetView showGridLines="0" zoomScale="94" zoomScaleNormal="85" workbookViewId="0">
      <pane ySplit="5" topLeftCell="A6" activePane="bottomLeft" state="frozen"/>
      <selection activeCell="C17" sqref="C17"/>
      <selection pane="bottomLeft"/>
    </sheetView>
  </sheetViews>
  <sheetFormatPr defaultColWidth="0" defaultRowHeight="13.8"/>
  <cols>
    <col min="1" max="1" width="2.69921875" style="22" customWidth="1"/>
    <col min="2" max="2" width="26.296875" style="22" bestFit="1" customWidth="1"/>
    <col min="3" max="3" width="13.796875" style="22" customWidth="1"/>
    <col min="4" max="4" width="25.69921875" style="22" customWidth="1"/>
    <col min="5" max="5" width="2.69921875" style="22" customWidth="1"/>
    <col min="6" max="6" width="12.69921875" style="22" customWidth="1"/>
    <col min="7" max="7" width="40.09765625" style="22" customWidth="1"/>
    <col min="8" max="17" width="9.8984375" style="22" customWidth="1"/>
    <col min="18" max="18" width="2.69921875" style="22" customWidth="1"/>
    <col min="19" max="21" width="0" style="22" hidden="1" customWidth="1"/>
    <col min="22" max="16384" width="7.69921875" style="22" hidden="1"/>
  </cols>
  <sheetData>
    <row r="1" spans="1:17" s="16" customFormat="1" ht="54.9" customHeight="1">
      <c r="A1" s="1"/>
      <c r="B1" s="4" t="s">
        <v>5</v>
      </c>
      <c r="C1" s="4" t="s">
        <v>5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s="16" customFormat="1" ht="3.9" customHeight="1">
      <c r="A2" s="3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s="5" customFormat="1" thickBot="1"/>
    <row r="4" spans="1:17" ht="21.9" customHeight="1" thickBot="1">
      <c r="B4" s="106" t="s">
        <v>31</v>
      </c>
      <c r="C4" s="106" t="s">
        <v>96</v>
      </c>
      <c r="D4" s="106"/>
      <c r="F4" s="72" t="s">
        <v>32</v>
      </c>
      <c r="G4" s="127" t="s">
        <v>33</v>
      </c>
    </row>
    <row r="5" spans="1:17" ht="21.9" customHeight="1">
      <c r="B5" s="33" t="s">
        <v>17</v>
      </c>
      <c r="C5" s="128"/>
      <c r="D5" s="35" t="s">
        <v>34</v>
      </c>
      <c r="H5" s="8"/>
    </row>
    <row r="6" spans="1:17" s="8" customFormat="1" ht="18" customHeight="1">
      <c r="A6" s="67"/>
      <c r="B6" s="74">
        <v>41653</v>
      </c>
      <c r="C6" s="129">
        <v>41653</v>
      </c>
      <c r="D6" s="27">
        <v>8.5000000000000006E-2</v>
      </c>
      <c r="E6" s="22"/>
    </row>
    <row r="7" spans="1:17" s="8" customFormat="1" ht="18" customHeight="1">
      <c r="A7" s="67"/>
      <c r="B7" s="74">
        <v>41702</v>
      </c>
      <c r="C7" s="129">
        <v>41702</v>
      </c>
      <c r="D7" s="27">
        <v>8.5000000000000006E-2</v>
      </c>
      <c r="E7" s="22"/>
    </row>
    <row r="8" spans="1:17" ht="18" customHeight="1">
      <c r="B8" s="74">
        <v>41759</v>
      </c>
      <c r="C8" s="129">
        <v>41759</v>
      </c>
      <c r="D8" s="27">
        <v>8.5000000000000006E-2</v>
      </c>
    </row>
    <row r="9" spans="1:17" ht="18" customHeight="1">
      <c r="B9" s="74">
        <v>41828</v>
      </c>
      <c r="C9" s="129">
        <v>41828</v>
      </c>
      <c r="D9" s="27">
        <v>8.5000000000000006E-2</v>
      </c>
    </row>
    <row r="10" spans="1:17" ht="18" customHeight="1">
      <c r="B10" s="74">
        <v>41885</v>
      </c>
      <c r="C10" s="129">
        <v>41885</v>
      </c>
      <c r="D10" s="27">
        <v>8.5000000000000006E-2</v>
      </c>
    </row>
    <row r="11" spans="1:17" ht="18" customHeight="1">
      <c r="B11" s="74">
        <v>41947</v>
      </c>
      <c r="C11" s="129">
        <v>41947</v>
      </c>
      <c r="D11" s="27">
        <v>8.5000000000000006E-2</v>
      </c>
      <c r="H11" s="8"/>
      <c r="I11" s="8"/>
      <c r="J11" s="8"/>
      <c r="K11" s="8"/>
    </row>
    <row r="12" spans="1:17" ht="18" customHeight="1">
      <c r="B12" s="74">
        <v>42018</v>
      </c>
      <c r="C12" s="129">
        <v>42018</v>
      </c>
      <c r="D12" s="27">
        <v>8.5000000000000006E-2</v>
      </c>
    </row>
    <row r="13" spans="1:17" ht="18" customHeight="1">
      <c r="B13" s="74">
        <v>42061</v>
      </c>
      <c r="C13" s="129">
        <v>42061</v>
      </c>
      <c r="D13" s="27">
        <v>8.5000000000000006E-2</v>
      </c>
    </row>
    <row r="14" spans="1:17" ht="18" customHeight="1">
      <c r="B14" s="74">
        <v>42130</v>
      </c>
      <c r="C14" s="129">
        <v>42130</v>
      </c>
      <c r="D14" s="27">
        <v>8.5000000000000006E-2</v>
      </c>
    </row>
    <row r="15" spans="1:17" ht="18" customHeight="1">
      <c r="B15" s="74">
        <v>42164</v>
      </c>
      <c r="C15" s="129">
        <v>42164</v>
      </c>
      <c r="D15" s="27">
        <v>0.1</v>
      </c>
    </row>
    <row r="16" spans="1:17" ht="18" customHeight="1">
      <c r="B16" s="74">
        <v>42192</v>
      </c>
      <c r="C16" s="129">
        <v>42192</v>
      </c>
      <c r="D16" s="27">
        <v>0.115</v>
      </c>
    </row>
    <row r="17" spans="2:4" ht="18" customHeight="1">
      <c r="B17" s="74">
        <v>42221</v>
      </c>
      <c r="C17" s="129">
        <v>42221</v>
      </c>
      <c r="D17" s="27">
        <v>0.115</v>
      </c>
    </row>
    <row r="18" spans="2:4" ht="18" customHeight="1">
      <c r="B18" s="74">
        <v>42269</v>
      </c>
      <c r="C18" s="129">
        <v>42269</v>
      </c>
      <c r="D18" s="27">
        <v>0.115</v>
      </c>
    </row>
    <row r="19" spans="2:4" ht="18" customHeight="1">
      <c r="B19" s="74">
        <v>42325</v>
      </c>
      <c r="C19" s="129">
        <v>42325</v>
      </c>
      <c r="D19" s="27">
        <v>0.115</v>
      </c>
    </row>
    <row r="20" spans="2:4" ht="18" customHeight="1">
      <c r="B20" s="74">
        <v>42389</v>
      </c>
      <c r="C20" s="129">
        <v>42389</v>
      </c>
      <c r="D20" s="27">
        <v>0.115</v>
      </c>
    </row>
    <row r="21" spans="2:4" ht="18" customHeight="1">
      <c r="B21" s="74">
        <v>42450</v>
      </c>
      <c r="C21" s="129">
        <v>42450</v>
      </c>
      <c r="D21" s="27">
        <v>0.115</v>
      </c>
    </row>
    <row r="22" spans="2:4" ht="18" customHeight="1">
      <c r="B22" s="74">
        <v>42513</v>
      </c>
      <c r="C22" s="129">
        <v>42513</v>
      </c>
      <c r="D22" s="27">
        <v>0.105</v>
      </c>
    </row>
    <row r="23" spans="2:4" ht="18" customHeight="1">
      <c r="B23" s="74">
        <v>42576</v>
      </c>
      <c r="C23" s="129">
        <v>42576</v>
      </c>
      <c r="D23" s="27">
        <v>0.105</v>
      </c>
    </row>
    <row r="24" spans="2:4" ht="18" customHeight="1">
      <c r="B24" s="74">
        <v>42633</v>
      </c>
      <c r="C24" s="129">
        <v>42633</v>
      </c>
      <c r="D24" s="27">
        <v>0.1</v>
      </c>
    </row>
    <row r="25" spans="2:4" ht="18" customHeight="1">
      <c r="B25" s="74">
        <v>42702</v>
      </c>
      <c r="C25" s="129">
        <v>42702</v>
      </c>
      <c r="D25" s="27">
        <v>0.1</v>
      </c>
    </row>
    <row r="26" spans="2:4" ht="18" customHeight="1">
      <c r="B26" s="74">
        <v>42765</v>
      </c>
      <c r="C26" s="129">
        <v>42765</v>
      </c>
      <c r="D26" s="27">
        <v>0.1</v>
      </c>
    </row>
    <row r="27" spans="2:4" ht="18" customHeight="1">
      <c r="B27" s="74">
        <v>42821</v>
      </c>
      <c r="C27" s="129">
        <v>42821</v>
      </c>
      <c r="D27" s="27">
        <v>0.1</v>
      </c>
    </row>
    <row r="28" spans="2:4" ht="18" customHeight="1">
      <c r="B28" s="74">
        <v>42884</v>
      </c>
      <c r="C28" s="129">
        <v>42884</v>
      </c>
      <c r="D28" s="27">
        <v>0.1</v>
      </c>
    </row>
    <row r="29" spans="2:4" ht="18" customHeight="1">
      <c r="B29" s="74">
        <v>42933</v>
      </c>
      <c r="C29" s="129">
        <v>42933</v>
      </c>
      <c r="D29" s="27">
        <v>0.1</v>
      </c>
    </row>
    <row r="30" spans="2:4" ht="18" customHeight="1">
      <c r="B30" s="74">
        <v>42996</v>
      </c>
      <c r="C30" s="129">
        <v>42996</v>
      </c>
      <c r="D30" s="27">
        <v>0.1</v>
      </c>
    </row>
    <row r="31" spans="2:4" ht="18" customHeight="1">
      <c r="B31" s="74">
        <v>43062</v>
      </c>
      <c r="C31" s="129">
        <v>43062</v>
      </c>
      <c r="D31" s="27">
        <v>0.1</v>
      </c>
    </row>
    <row r="32" spans="2:4" ht="18" customHeight="1">
      <c r="B32" s="74">
        <v>43122</v>
      </c>
      <c r="C32" s="129">
        <v>43122</v>
      </c>
      <c r="D32" s="27">
        <v>0.1</v>
      </c>
    </row>
    <row r="33" spans="2:4" ht="18" customHeight="1">
      <c r="B33" s="74">
        <v>43178</v>
      </c>
      <c r="C33" s="129">
        <v>43178</v>
      </c>
      <c r="D33" s="27">
        <v>9.5000000000000001E-2</v>
      </c>
    </row>
    <row r="34" spans="2:4" ht="18" customHeight="1">
      <c r="B34" s="74">
        <v>43248</v>
      </c>
      <c r="C34" s="129">
        <v>43248</v>
      </c>
      <c r="D34" s="27">
        <v>9.5000000000000001E-2</v>
      </c>
    </row>
    <row r="35" spans="2:4" ht="18" customHeight="1">
      <c r="B35" s="74">
        <v>43311</v>
      </c>
      <c r="C35" s="129">
        <v>43311</v>
      </c>
      <c r="D35" s="27">
        <v>0.09</v>
      </c>
    </row>
    <row r="36" spans="2:4" ht="18" customHeight="1">
      <c r="B36" s="74">
        <v>43368</v>
      </c>
      <c r="C36" s="129">
        <v>43368</v>
      </c>
      <c r="D36" s="27">
        <v>0.09</v>
      </c>
    </row>
    <row r="37" spans="2:4" ht="18" customHeight="1">
      <c r="B37" s="74">
        <v>43431</v>
      </c>
      <c r="C37" s="129">
        <v>43431</v>
      </c>
      <c r="D37" s="27">
        <v>0.09</v>
      </c>
    </row>
    <row r="38" spans="2:4" ht="18" customHeight="1">
      <c r="B38" s="74">
        <v>43493</v>
      </c>
      <c r="C38" s="129">
        <v>43493</v>
      </c>
      <c r="D38" s="27">
        <v>0.09</v>
      </c>
    </row>
    <row r="39" spans="2:4" ht="18" customHeight="1">
      <c r="B39" s="74">
        <v>43551</v>
      </c>
      <c r="C39" s="129">
        <v>43551</v>
      </c>
      <c r="D39" s="27">
        <v>0.09</v>
      </c>
    </row>
    <row r="40" spans="2:4" ht="18" customHeight="1">
      <c r="B40" s="74">
        <v>43612</v>
      </c>
      <c r="C40" s="129">
        <v>43612</v>
      </c>
      <c r="D40" s="27">
        <v>0.09</v>
      </c>
    </row>
    <row r="41" spans="2:4" ht="18" customHeight="1">
      <c r="B41" s="74">
        <v>43612</v>
      </c>
      <c r="C41" s="129">
        <v>43612</v>
      </c>
      <c r="D41" s="27">
        <v>0.09</v>
      </c>
    </row>
    <row r="42" spans="2:4" ht="18" customHeight="1">
      <c r="B42" s="74">
        <v>43670</v>
      </c>
      <c r="C42" s="129">
        <v>43670</v>
      </c>
      <c r="D42" s="27">
        <v>0.09</v>
      </c>
    </row>
    <row r="43" spans="2:4" ht="18" customHeight="1">
      <c r="B43" s="74">
        <v>43731</v>
      </c>
      <c r="C43" s="129">
        <v>43731</v>
      </c>
      <c r="D43" s="27">
        <v>0.09</v>
      </c>
    </row>
    <row r="44" spans="2:4" ht="18" customHeight="1">
      <c r="B44" s="74">
        <v>43794</v>
      </c>
      <c r="C44" s="129">
        <v>43794</v>
      </c>
      <c r="D44" s="27">
        <v>8.5000000000000006E-2</v>
      </c>
    </row>
    <row r="45" spans="2:4" ht="18" customHeight="1">
      <c r="B45" s="74">
        <v>43857</v>
      </c>
      <c r="C45" s="129">
        <v>43857</v>
      </c>
      <c r="D45" s="27">
        <v>8.2500000000000004E-2</v>
      </c>
    </row>
    <row r="46" spans="2:4" ht="18" customHeight="1">
      <c r="B46" s="74">
        <v>43913</v>
      </c>
      <c r="C46" s="129">
        <v>43913</v>
      </c>
      <c r="D46" s="27">
        <v>7.2499999999999995E-2</v>
      </c>
    </row>
    <row r="47" spans="2:4" ht="18" customHeight="1">
      <c r="B47" s="74">
        <v>43950</v>
      </c>
      <c r="C47" s="129">
        <v>43950</v>
      </c>
      <c r="D47" s="27">
        <v>7.0000000000000007E-2</v>
      </c>
    </row>
    <row r="48" spans="2:4" ht="18" customHeight="1">
      <c r="B48" s="74">
        <v>43978</v>
      </c>
      <c r="C48" s="129">
        <v>43978</v>
      </c>
      <c r="D48" s="27">
        <v>7.0000000000000007E-2</v>
      </c>
    </row>
    <row r="49" spans="2:4" ht="18" customHeight="1">
      <c r="B49" s="74">
        <v>43978</v>
      </c>
      <c r="C49" s="129">
        <v>43978</v>
      </c>
      <c r="D49" s="27">
        <v>7.0000000000000007E-2</v>
      </c>
    </row>
    <row r="50" spans="2:4" ht="18" customHeight="1">
      <c r="B50" s="74">
        <v>44007</v>
      </c>
      <c r="C50" s="129">
        <v>44007</v>
      </c>
      <c r="D50" s="27">
        <v>7.0000000000000007E-2</v>
      </c>
    </row>
    <row r="51" spans="2:4" ht="18" customHeight="1">
      <c r="B51" s="74">
        <v>44041</v>
      </c>
      <c r="C51" s="129">
        <v>44041</v>
      </c>
      <c r="D51" s="27">
        <v>7.0000000000000007E-2</v>
      </c>
    </row>
    <row r="52" spans="2:4" ht="18" customHeight="1">
      <c r="B52" s="74">
        <v>44103</v>
      </c>
      <c r="C52" s="129">
        <v>44103</v>
      </c>
      <c r="D52" s="27">
        <v>7.0000000000000007E-2</v>
      </c>
    </row>
    <row r="53" spans="2:4" ht="18" customHeight="1">
      <c r="B53" s="74">
        <v>44161</v>
      </c>
      <c r="C53" s="129">
        <v>44161</v>
      </c>
      <c r="D53" s="27">
        <v>7.0000000000000007E-2</v>
      </c>
    </row>
    <row r="54" spans="2:4" ht="18" customHeight="1">
      <c r="B54" s="74">
        <v>44223</v>
      </c>
      <c r="C54" s="129">
        <v>44223</v>
      </c>
      <c r="D54" s="27">
        <v>7.0000000000000007E-2</v>
      </c>
    </row>
    <row r="55" spans="2:4" ht="18" customHeight="1">
      <c r="B55" s="74">
        <v>44284</v>
      </c>
      <c r="C55" s="129">
        <v>44284</v>
      </c>
      <c r="D55" s="27">
        <v>7.0000000000000007E-2</v>
      </c>
    </row>
    <row r="56" spans="2:4" ht="18" customHeight="1">
      <c r="B56" s="74">
        <v>44342</v>
      </c>
      <c r="C56" s="129">
        <v>44342</v>
      </c>
      <c r="D56" s="27">
        <v>7.0000000000000007E-2</v>
      </c>
    </row>
    <row r="57" spans="2:4" ht="18" customHeight="1">
      <c r="B57" s="74">
        <v>44405</v>
      </c>
      <c r="C57" s="129">
        <v>44405</v>
      </c>
      <c r="D57" s="27">
        <v>7.0000000000000007E-2</v>
      </c>
    </row>
    <row r="58" spans="2:4" ht="18" customHeight="1">
      <c r="B58" s="74">
        <v>44467</v>
      </c>
      <c r="C58" s="129">
        <v>44467</v>
      </c>
      <c r="D58" s="27">
        <v>7.0000000000000007E-2</v>
      </c>
    </row>
    <row r="59" spans="2:4" ht="18" customHeight="1">
      <c r="B59" s="74">
        <v>44529</v>
      </c>
      <c r="C59" s="129">
        <v>44529</v>
      </c>
      <c r="D59" s="27">
        <v>7.0000000000000007E-2</v>
      </c>
    </row>
    <row r="60" spans="2:4" ht="18" customHeight="1">
      <c r="B60" s="74">
        <v>44587</v>
      </c>
      <c r="C60" s="129">
        <v>44587</v>
      </c>
      <c r="D60" s="27">
        <v>7.0000000000000007E-2</v>
      </c>
    </row>
    <row r="61" spans="2:4" ht="18" customHeight="1">
      <c r="B61" s="74">
        <v>44649</v>
      </c>
      <c r="C61" s="129">
        <v>44649</v>
      </c>
      <c r="D61" s="27">
        <v>7.0000000000000007E-2</v>
      </c>
    </row>
    <row r="62" spans="2:4" ht="18" customHeight="1">
      <c r="B62" s="74">
        <v>44711</v>
      </c>
      <c r="C62" s="129">
        <v>44711</v>
      </c>
      <c r="D62" s="27">
        <v>7.4999999999999997E-2</v>
      </c>
    </row>
    <row r="63" spans="2:4" ht="18" customHeight="1">
      <c r="B63" s="74">
        <v>44769</v>
      </c>
      <c r="C63" s="129">
        <v>44769</v>
      </c>
      <c r="D63" s="27">
        <v>7.4999999999999997E-2</v>
      </c>
    </row>
    <row r="64" spans="2:4" ht="18" customHeight="1">
      <c r="B64" s="74">
        <v>44833</v>
      </c>
      <c r="C64" s="129">
        <v>44833</v>
      </c>
      <c r="D64" s="27">
        <v>8.2500000000000004E-2</v>
      </c>
    </row>
    <row r="65" spans="2:4" ht="18" customHeight="1">
      <c r="B65" s="74">
        <v>44888</v>
      </c>
      <c r="C65" s="129">
        <v>44888</v>
      </c>
      <c r="D65" s="27">
        <v>8.7499999999999994E-2</v>
      </c>
    </row>
    <row r="66" spans="2:4" ht="18" customHeight="1">
      <c r="B66" s="74">
        <v>44956</v>
      </c>
      <c r="C66" s="129">
        <v>44956</v>
      </c>
      <c r="D66" s="27">
        <v>8.7499999999999994E-2</v>
      </c>
    </row>
    <row r="67" spans="2:4" ht="18" customHeight="1">
      <c r="B67" s="74">
        <v>45014</v>
      </c>
      <c r="C67" s="129">
        <v>45014</v>
      </c>
      <c r="D67" s="27">
        <v>9.5000000000000001E-2</v>
      </c>
    </row>
    <row r="68" spans="2:4" ht="18" customHeight="1">
      <c r="B68" s="74">
        <v>45075</v>
      </c>
      <c r="C68" s="129">
        <v>45075</v>
      </c>
      <c r="D68" s="27">
        <v>9.5000000000000001E-2</v>
      </c>
    </row>
    <row r="69" spans="2:4" ht="18" customHeight="1">
      <c r="B69" s="74">
        <v>45103</v>
      </c>
      <c r="C69" s="129">
        <v>45103</v>
      </c>
      <c r="D69" s="27">
        <v>0.105</v>
      </c>
    </row>
    <row r="70" spans="2:4" ht="18" customHeight="1">
      <c r="B70" s="74">
        <v>45147</v>
      </c>
      <c r="C70" s="129">
        <v>45147</v>
      </c>
      <c r="D70" s="27">
        <v>0.105</v>
      </c>
    </row>
    <row r="71" spans="2:4" ht="18" customHeight="1">
      <c r="B71" s="74">
        <v>45202</v>
      </c>
      <c r="C71" s="129">
        <v>45202</v>
      </c>
      <c r="D71" s="27">
        <v>0.105</v>
      </c>
    </row>
    <row r="72" spans="2:4" ht="18" customHeight="1">
      <c r="B72" s="74">
        <v>45265</v>
      </c>
      <c r="C72" s="129">
        <v>45265</v>
      </c>
      <c r="D72" s="27">
        <v>0.125</v>
      </c>
    </row>
    <row r="73" spans="2:4" ht="18" customHeight="1">
      <c r="B73" s="74">
        <v>45328</v>
      </c>
      <c r="C73" s="129">
        <v>45328</v>
      </c>
      <c r="D73" s="27">
        <v>0.13</v>
      </c>
    </row>
    <row r="74" spans="2:4" ht="18" customHeight="1">
      <c r="B74" s="74">
        <v>45385</v>
      </c>
      <c r="C74" s="129">
        <v>45385</v>
      </c>
      <c r="D74" s="27">
        <v>0.13</v>
      </c>
    </row>
    <row r="75" spans="2:4" ht="18" customHeight="1">
      <c r="B75" s="74">
        <v>45448</v>
      </c>
      <c r="C75" s="129">
        <v>45448</v>
      </c>
      <c r="D75" s="27">
        <v>0.13</v>
      </c>
    </row>
    <row r="76" spans="2:4" ht="18" customHeight="1">
      <c r="B76" s="74">
        <v>45510</v>
      </c>
      <c r="C76" s="129">
        <v>45510</v>
      </c>
      <c r="D76" s="27">
        <v>0.1275</v>
      </c>
    </row>
    <row r="77" spans="2:4" ht="18" customHeight="1">
      <c r="B77" s="74">
        <v>45573</v>
      </c>
      <c r="C77" s="129">
        <v>45573</v>
      </c>
      <c r="D77" s="27">
        <v>0.12</v>
      </c>
    </row>
    <row r="78" spans="2:4" ht="18" customHeight="1">
      <c r="B78" s="74">
        <v>45631</v>
      </c>
      <c r="C78" s="129">
        <v>45631</v>
      </c>
      <c r="D78" s="27">
        <v>0.1125</v>
      </c>
    </row>
    <row r="79" spans="2:4" ht="18" customHeight="1">
      <c r="B79" s="74">
        <v>45693</v>
      </c>
      <c r="C79" s="129">
        <v>45693</v>
      </c>
      <c r="D79" s="27">
        <v>0.1075</v>
      </c>
    </row>
    <row r="80" spans="2:4" ht="18" customHeight="1">
      <c r="B80" s="74">
        <v>45755</v>
      </c>
      <c r="C80" s="129">
        <v>45755</v>
      </c>
      <c r="D80" s="27">
        <v>0.1</v>
      </c>
    </row>
    <row r="81" spans="2:4" ht="18" customHeight="1">
      <c r="B81" s="74">
        <v>45818</v>
      </c>
      <c r="C81" s="129">
        <v>45818</v>
      </c>
      <c r="D81" s="27">
        <v>9.7500000000000003E-2</v>
      </c>
    </row>
    <row r="82" spans="2:4" ht="18" customHeight="1">
      <c r="B82" s="74">
        <v>45881</v>
      </c>
      <c r="C82" s="129">
        <v>45881</v>
      </c>
      <c r="D82" s="27">
        <v>9.5000000000000001E-2</v>
      </c>
    </row>
    <row r="83" spans="2:4" ht="18" customHeight="1">
      <c r="B83" s="74">
        <v>45937</v>
      </c>
      <c r="C83" s="129">
        <v>45937</v>
      </c>
      <c r="D83" s="27">
        <v>9.2499999999999999E-2</v>
      </c>
    </row>
    <row r="84" spans="2:4" ht="18" customHeight="1">
      <c r="B84" s="74">
        <v>46000</v>
      </c>
      <c r="C84" s="129">
        <v>46000</v>
      </c>
      <c r="D84" s="27">
        <v>0.09</v>
      </c>
    </row>
    <row r="85" spans="2:4" ht="18" customHeight="1" thickBot="1">
      <c r="B85" s="75">
        <v>46063</v>
      </c>
      <c r="C85" s="130">
        <v>46063</v>
      </c>
      <c r="D85" s="29">
        <v>8.7499999999999994E-2</v>
      </c>
    </row>
  </sheetData>
  <autoFilter ref="B5:D5" xr:uid="{5BF106C3-1536-4B71-B6EB-5370D34CF52A}">
    <sortState xmlns:xlrd2="http://schemas.microsoft.com/office/spreadsheetml/2017/richdata2" ref="B6:D85">
      <sortCondition ref="B5"/>
    </sortState>
  </autoFilter>
  <phoneticPr fontId="5"/>
  <hyperlinks>
    <hyperlink ref="G4" r:id="rId1" xr:uid="{19263858-E9DB-4CDA-BAC9-73EEB54FC77E}"/>
  </hyperlinks>
  <pageMargins left="0.7" right="0.7" top="0.75" bottom="0.75" header="0.3" footer="0.3"/>
  <pageSetup scale="34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6799E-3ECE-401B-A31A-879D7BC21678}">
  <sheetPr>
    <pageSetUpPr fitToPage="1"/>
  </sheetPr>
  <dimension ref="A1:Q151"/>
  <sheetViews>
    <sheetView showGridLines="0" zoomScale="94" zoomScaleNormal="94" workbookViewId="0">
      <pane ySplit="5" topLeftCell="A6" activePane="bottomLeft" state="frozen"/>
      <selection activeCell="E21" sqref="E20:E21"/>
      <selection pane="bottomLeft"/>
    </sheetView>
  </sheetViews>
  <sheetFormatPr defaultColWidth="0" defaultRowHeight="13.8"/>
  <cols>
    <col min="1" max="1" width="2.69921875" style="22" customWidth="1"/>
    <col min="2" max="2" width="10.296875" style="22" bestFit="1" customWidth="1"/>
    <col min="3" max="3" width="25.69921875" style="22" customWidth="1"/>
    <col min="4" max="5" width="12.69921875" style="22" customWidth="1"/>
    <col min="6" max="6" width="14.796875" style="22" bestFit="1" customWidth="1"/>
    <col min="7" max="7" width="16.19921875" style="22" bestFit="1" customWidth="1"/>
    <col min="8" max="8" width="2.69921875" style="22" customWidth="1"/>
    <col min="9" max="9" width="12.69921875" style="22" customWidth="1"/>
    <col min="10" max="10" width="40.09765625" style="22" customWidth="1"/>
    <col min="11" max="16" width="7.69921875" style="22" customWidth="1"/>
    <col min="17" max="17" width="2.69921875" style="22" customWidth="1"/>
    <col min="18" max="16384" width="8.8984375" style="22" hidden="1"/>
  </cols>
  <sheetData>
    <row r="1" spans="1:16" s="16" customFormat="1" ht="54.9" customHeight="1">
      <c r="A1" s="1"/>
      <c r="B1" s="4" t="s">
        <v>67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16" customFormat="1" ht="3.9" customHeight="1">
      <c r="A2" s="3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s="5" customFormat="1" ht="15" customHeight="1" thickBot="1"/>
    <row r="4" spans="1:16" ht="21.9" customHeight="1" thickBot="1">
      <c r="B4" s="106" t="s">
        <v>35</v>
      </c>
      <c r="C4" s="106"/>
      <c r="D4" s="106"/>
      <c r="E4" s="106"/>
      <c r="F4" s="106"/>
      <c r="G4" s="106"/>
      <c r="I4" s="72" t="s">
        <v>36</v>
      </c>
      <c r="J4" s="73" t="s">
        <v>37</v>
      </c>
    </row>
    <row r="5" spans="1:16" s="32" customFormat="1" ht="21.9" customHeight="1">
      <c r="B5" s="33" t="s">
        <v>42</v>
      </c>
      <c r="C5" s="35" t="s">
        <v>43</v>
      </c>
      <c r="D5" s="36" t="s">
        <v>19</v>
      </c>
      <c r="E5" s="34" t="s">
        <v>20</v>
      </c>
      <c r="F5" s="34" t="s">
        <v>21</v>
      </c>
      <c r="G5" s="35" t="s">
        <v>22</v>
      </c>
    </row>
    <row r="6" spans="1:16" ht="18" customHeight="1">
      <c r="A6" s="49"/>
      <c r="B6" s="45">
        <v>2025</v>
      </c>
      <c r="C6" s="42" t="s">
        <v>50</v>
      </c>
      <c r="D6" s="81">
        <v>7.13</v>
      </c>
      <c r="E6" s="77">
        <v>3.22</v>
      </c>
      <c r="F6" s="77">
        <v>14.82</v>
      </c>
      <c r="G6" s="78">
        <v>13.38</v>
      </c>
      <c r="J6" s="73"/>
    </row>
    <row r="7" spans="1:16" ht="18" customHeight="1">
      <c r="B7" s="45">
        <v>2025</v>
      </c>
      <c r="C7" s="42" t="s">
        <v>55</v>
      </c>
      <c r="D7" s="81">
        <v>7.28</v>
      </c>
      <c r="E7" s="77">
        <v>3.67</v>
      </c>
      <c r="F7" s="77">
        <v>14.88</v>
      </c>
      <c r="G7" s="78">
        <v>13.36</v>
      </c>
    </row>
    <row r="8" spans="1:16" ht="18" customHeight="1">
      <c r="B8" s="45">
        <v>2025</v>
      </c>
      <c r="C8" s="42" t="s">
        <v>54</v>
      </c>
      <c r="D8" s="81">
        <v>7.5</v>
      </c>
      <c r="E8" s="77">
        <v>3.76</v>
      </c>
      <c r="F8" s="77">
        <v>15</v>
      </c>
      <c r="G8" s="78">
        <v>13.23</v>
      </c>
    </row>
    <row r="9" spans="1:16" ht="18" customHeight="1">
      <c r="B9" s="45">
        <v>2025</v>
      </c>
      <c r="C9" s="42" t="s">
        <v>53</v>
      </c>
      <c r="D9" s="81">
        <v>7.63</v>
      </c>
      <c r="E9" s="77">
        <v>3.77</v>
      </c>
      <c r="F9" s="77">
        <v>15.07</v>
      </c>
      <c r="G9" s="78">
        <v>13.72</v>
      </c>
    </row>
    <row r="10" spans="1:16" ht="18" customHeight="1">
      <c r="B10" s="45">
        <v>2025</v>
      </c>
      <c r="C10" s="42" t="s">
        <v>52</v>
      </c>
      <c r="D10" s="81">
        <v>7.74</v>
      </c>
      <c r="E10" s="77">
        <v>3.61</v>
      </c>
      <c r="F10" s="77">
        <v>15.17</v>
      </c>
      <c r="G10" s="78">
        <v>13.89</v>
      </c>
    </row>
    <row r="11" spans="1:16" ht="18" customHeight="1">
      <c r="B11" s="45">
        <v>2025</v>
      </c>
      <c r="C11" s="42" t="s">
        <v>51</v>
      </c>
      <c r="D11" s="81">
        <v>8.07</v>
      </c>
      <c r="E11" s="77">
        <v>3.76</v>
      </c>
      <c r="F11" s="77">
        <v>15.24</v>
      </c>
      <c r="G11" s="78">
        <v>13.61</v>
      </c>
    </row>
    <row r="12" spans="1:16" ht="18" customHeight="1">
      <c r="B12" s="45">
        <v>2025</v>
      </c>
      <c r="C12" s="42" t="s">
        <v>44</v>
      </c>
      <c r="D12" s="81">
        <v>8.3699999999999992</v>
      </c>
      <c r="E12" s="77">
        <v>3.76</v>
      </c>
      <c r="F12" s="77">
        <v>15.28</v>
      </c>
      <c r="G12" s="78">
        <v>13.49</v>
      </c>
    </row>
    <row r="13" spans="1:16" ht="18" customHeight="1">
      <c r="B13" s="45">
        <v>2025</v>
      </c>
      <c r="C13" s="42" t="s">
        <v>49</v>
      </c>
      <c r="D13" s="81">
        <v>8.6999999999999993</v>
      </c>
      <c r="E13" s="77">
        <v>3.31</v>
      </c>
      <c r="F13" s="77">
        <v>15.44</v>
      </c>
      <c r="G13" s="78">
        <v>13.73</v>
      </c>
    </row>
    <row r="14" spans="1:16" ht="18" customHeight="1">
      <c r="B14" s="45">
        <v>2025</v>
      </c>
      <c r="C14" s="42" t="s">
        <v>48</v>
      </c>
      <c r="D14" s="81">
        <v>8.8699999999999992</v>
      </c>
      <c r="E14" s="77">
        <v>3.66</v>
      </c>
      <c r="F14" s="77">
        <v>15.65</v>
      </c>
      <c r="G14" s="78">
        <v>14.083</v>
      </c>
    </row>
    <row r="15" spans="1:16" ht="18" customHeight="1">
      <c r="B15" s="45">
        <v>2025</v>
      </c>
      <c r="C15" s="42" t="s">
        <v>47</v>
      </c>
      <c r="D15" s="81">
        <v>9.33</v>
      </c>
      <c r="E15" s="77">
        <v>3.09</v>
      </c>
      <c r="F15" s="77">
        <v>15.77</v>
      </c>
      <c r="G15" s="78">
        <v>14.33</v>
      </c>
    </row>
    <row r="16" spans="1:16" ht="18" customHeight="1">
      <c r="B16" s="45">
        <v>2025</v>
      </c>
      <c r="C16" s="118" t="s">
        <v>46</v>
      </c>
      <c r="D16" s="37">
        <v>9.76</v>
      </c>
      <c r="E16" s="77">
        <v>4.0199999999999996</v>
      </c>
      <c r="F16" s="77">
        <v>16.41</v>
      </c>
      <c r="G16" s="78">
        <v>15.1</v>
      </c>
    </row>
    <row r="17" spans="2:7" ht="18" customHeight="1">
      <c r="B17" s="45">
        <v>2025</v>
      </c>
      <c r="C17" s="42" t="s">
        <v>45</v>
      </c>
      <c r="D17" s="81">
        <v>10.050000000000001</v>
      </c>
      <c r="E17" s="77">
        <v>4.08</v>
      </c>
      <c r="F17" s="77">
        <v>16.64</v>
      </c>
      <c r="G17" s="78">
        <v>15.38</v>
      </c>
    </row>
    <row r="18" spans="2:7" ht="18" customHeight="1">
      <c r="B18" s="45">
        <v>2024</v>
      </c>
      <c r="C18" s="42" t="s">
        <v>50</v>
      </c>
      <c r="D18" s="81">
        <v>10.45</v>
      </c>
      <c r="E18" s="77">
        <v>4.25</v>
      </c>
      <c r="F18" s="77">
        <v>16.89</v>
      </c>
      <c r="G18" s="78">
        <v>15.75</v>
      </c>
    </row>
    <row r="19" spans="2:7" ht="18" customHeight="1">
      <c r="B19" s="45">
        <v>2024</v>
      </c>
      <c r="C19" s="42" t="s">
        <v>55</v>
      </c>
      <c r="D19" s="81">
        <v>10.41</v>
      </c>
      <c r="E19" s="77">
        <v>3.54</v>
      </c>
      <c r="F19" s="77">
        <v>17.22</v>
      </c>
      <c r="G19" s="78">
        <v>16.53</v>
      </c>
    </row>
    <row r="20" spans="2:7" ht="18" customHeight="1">
      <c r="B20" s="45">
        <v>2024</v>
      </c>
      <c r="C20" s="42" t="s">
        <v>54</v>
      </c>
      <c r="D20" s="81">
        <v>11.01</v>
      </c>
      <c r="E20" s="77">
        <v>4.4800000000000004</v>
      </c>
      <c r="F20" s="77">
        <v>17.149999999999999</v>
      </c>
      <c r="G20" s="78">
        <v>16.600000000000001</v>
      </c>
    </row>
    <row r="21" spans="2:7" ht="18" customHeight="1">
      <c r="B21" s="45">
        <v>2024</v>
      </c>
      <c r="C21" s="42" t="s">
        <v>53</v>
      </c>
      <c r="D21" s="81">
        <v>11.24</v>
      </c>
      <c r="E21" s="77">
        <v>3.57</v>
      </c>
      <c r="F21" s="77">
        <v>16.91</v>
      </c>
      <c r="G21" s="78">
        <v>16.829999999999998</v>
      </c>
    </row>
    <row r="22" spans="2:7" ht="18" customHeight="1">
      <c r="B22" s="45">
        <v>2024</v>
      </c>
      <c r="C22" s="42" t="s">
        <v>52</v>
      </c>
      <c r="D22" s="81">
        <v>11.14</v>
      </c>
      <c r="E22" s="77">
        <v>4.62</v>
      </c>
      <c r="F22" s="77">
        <v>16.84</v>
      </c>
      <c r="G22" s="78">
        <v>16.39</v>
      </c>
    </row>
    <row r="23" spans="2:7" ht="18" customHeight="1">
      <c r="B23" s="45">
        <v>2024</v>
      </c>
      <c r="C23" s="42" t="s">
        <v>51</v>
      </c>
      <c r="D23" s="81">
        <v>11.28</v>
      </c>
      <c r="E23" s="77">
        <v>4.5599999999999996</v>
      </c>
      <c r="F23" s="77">
        <v>16.84</v>
      </c>
      <c r="G23" s="78">
        <v>16.43</v>
      </c>
    </row>
    <row r="24" spans="2:7" ht="18" customHeight="1">
      <c r="B24" s="45">
        <v>2024</v>
      </c>
      <c r="C24" s="42" t="s">
        <v>44</v>
      </c>
      <c r="D24" s="81">
        <v>11.48</v>
      </c>
      <c r="E24" s="77">
        <v>5.1100000000000003</v>
      </c>
      <c r="F24" s="77">
        <v>16.850000000000001</v>
      </c>
      <c r="G24" s="78">
        <v>16.78</v>
      </c>
    </row>
    <row r="25" spans="2:7" ht="18" customHeight="1">
      <c r="B25" s="45">
        <v>2024</v>
      </c>
      <c r="C25" s="42" t="s">
        <v>49</v>
      </c>
      <c r="D25" s="81">
        <v>11.13</v>
      </c>
      <c r="E25" s="77">
        <v>4.45</v>
      </c>
      <c r="F25" s="77">
        <v>16.600000000000001</v>
      </c>
      <c r="G25" s="78">
        <v>16.52</v>
      </c>
    </row>
    <row r="26" spans="2:7" ht="18" customHeight="1">
      <c r="B26" s="45">
        <v>2024</v>
      </c>
      <c r="C26" s="42" t="s">
        <v>48</v>
      </c>
      <c r="D26" s="81">
        <v>10.77</v>
      </c>
      <c r="E26" s="77">
        <v>4.1399999999999997</v>
      </c>
      <c r="F26" s="77">
        <v>16.45</v>
      </c>
      <c r="G26" s="78">
        <v>16.37</v>
      </c>
    </row>
    <row r="27" spans="2:7" ht="18" customHeight="1">
      <c r="B27" s="45">
        <v>2024</v>
      </c>
      <c r="C27" s="42" t="s">
        <v>47</v>
      </c>
      <c r="D27" s="81">
        <v>10.52</v>
      </c>
      <c r="E27" s="77">
        <v>3.9</v>
      </c>
      <c r="F27" s="77">
        <v>16.28</v>
      </c>
      <c r="G27" s="78">
        <v>15.97</v>
      </c>
    </row>
    <row r="28" spans="2:7" ht="18" customHeight="1">
      <c r="B28" s="45">
        <v>2024</v>
      </c>
      <c r="C28" s="42" t="s">
        <v>46</v>
      </c>
      <c r="D28" s="81">
        <v>10.32</v>
      </c>
      <c r="E28" s="77">
        <v>3.33</v>
      </c>
      <c r="F28" s="77">
        <v>15.88</v>
      </c>
      <c r="G28" s="78">
        <v>15.55</v>
      </c>
    </row>
    <row r="29" spans="2:7" ht="18" customHeight="1">
      <c r="B29" s="45">
        <v>2024</v>
      </c>
      <c r="C29" s="42" t="s">
        <v>45</v>
      </c>
      <c r="D29" s="81">
        <v>10.18</v>
      </c>
      <c r="E29" s="77">
        <v>3.69</v>
      </c>
      <c r="F29" s="77">
        <v>15.2</v>
      </c>
      <c r="G29" s="78">
        <v>15.11</v>
      </c>
    </row>
    <row r="30" spans="2:7" ht="18" customHeight="1">
      <c r="B30" s="45">
        <v>2023</v>
      </c>
      <c r="C30" s="42" t="s">
        <v>50</v>
      </c>
      <c r="D30" s="81">
        <v>10.1</v>
      </c>
      <c r="E30" s="77">
        <v>4.24</v>
      </c>
      <c r="F30" s="77">
        <v>14.63</v>
      </c>
      <c r="G30" s="78">
        <v>14.65</v>
      </c>
    </row>
    <row r="31" spans="2:7" ht="18" customHeight="1">
      <c r="B31" s="45">
        <v>2023</v>
      </c>
      <c r="C31" s="42" t="s">
        <v>50</v>
      </c>
      <c r="D31" s="81">
        <v>10.1</v>
      </c>
      <c r="E31" s="77">
        <v>4.24</v>
      </c>
      <c r="F31" s="77">
        <v>14.63</v>
      </c>
      <c r="G31" s="78">
        <v>14.65</v>
      </c>
    </row>
    <row r="32" spans="2:7" ht="18" customHeight="1">
      <c r="B32" s="45">
        <v>2023</v>
      </c>
      <c r="C32" s="42" t="s">
        <v>55</v>
      </c>
      <c r="D32" s="81">
        <v>9.48</v>
      </c>
      <c r="E32" s="77">
        <v>4.01</v>
      </c>
      <c r="F32" s="77">
        <v>14.43</v>
      </c>
      <c r="G32" s="78">
        <v>14.29</v>
      </c>
    </row>
    <row r="33" spans="2:7" ht="18" customHeight="1">
      <c r="B33" s="45">
        <v>2023</v>
      </c>
      <c r="C33" s="42" t="s">
        <v>55</v>
      </c>
      <c r="D33" s="81">
        <v>9.48</v>
      </c>
      <c r="E33" s="77">
        <v>4.01</v>
      </c>
      <c r="F33" s="77">
        <v>14.43</v>
      </c>
      <c r="G33" s="78">
        <v>14.29</v>
      </c>
    </row>
    <row r="34" spans="2:7" ht="18" customHeight="1">
      <c r="B34" s="45">
        <v>2023</v>
      </c>
      <c r="C34" s="42" t="s">
        <v>54</v>
      </c>
      <c r="D34" s="81">
        <v>9.11</v>
      </c>
      <c r="E34" s="77">
        <v>3.98</v>
      </c>
      <c r="F34" s="77">
        <v>14.16</v>
      </c>
      <c r="G34" s="78">
        <v>14.09</v>
      </c>
    </row>
    <row r="35" spans="2:7" ht="18" customHeight="1">
      <c r="B35" s="45">
        <v>2023</v>
      </c>
      <c r="C35" s="42" t="s">
        <v>52</v>
      </c>
      <c r="D35" s="81">
        <v>8.39</v>
      </c>
      <c r="E35" s="77">
        <v>4.05</v>
      </c>
      <c r="F35" s="77">
        <v>13.83</v>
      </c>
      <c r="G35" s="78">
        <v>13.24</v>
      </c>
    </row>
    <row r="36" spans="2:7" ht="18" customHeight="1">
      <c r="B36" s="45">
        <v>2023</v>
      </c>
      <c r="C36" s="42" t="s">
        <v>51</v>
      </c>
      <c r="D36" s="81">
        <v>8.1</v>
      </c>
      <c r="E36" s="77">
        <v>3.97</v>
      </c>
      <c r="F36" s="77">
        <v>13.5</v>
      </c>
      <c r="G36" s="78">
        <v>12.84</v>
      </c>
    </row>
    <row r="37" spans="2:7" ht="18" customHeight="1">
      <c r="B37" s="45">
        <v>2023</v>
      </c>
      <c r="C37" s="42" t="s">
        <v>44</v>
      </c>
      <c r="D37" s="81">
        <v>7.8</v>
      </c>
      <c r="E37" s="77">
        <v>3.92</v>
      </c>
      <c r="F37" s="77">
        <v>13.31</v>
      </c>
      <c r="G37" s="78">
        <v>12.83</v>
      </c>
    </row>
    <row r="38" spans="2:7" ht="18" customHeight="1">
      <c r="B38" s="45">
        <v>2023</v>
      </c>
      <c r="C38" s="42" t="s">
        <v>49</v>
      </c>
      <c r="D38" s="81">
        <v>7.7</v>
      </c>
      <c r="E38" s="77">
        <v>3.55</v>
      </c>
      <c r="F38" s="77">
        <v>13.21</v>
      </c>
      <c r="G38" s="78">
        <v>12.64</v>
      </c>
    </row>
    <row r="39" spans="2:7" ht="18" customHeight="1">
      <c r="B39" s="45">
        <v>2023</v>
      </c>
      <c r="C39" s="42" t="s">
        <v>48</v>
      </c>
      <c r="D39" s="81">
        <v>7.69</v>
      </c>
      <c r="E39" s="77">
        <v>3.59</v>
      </c>
      <c r="F39" s="77">
        <v>13.1</v>
      </c>
      <c r="G39" s="78">
        <v>12.71</v>
      </c>
    </row>
    <row r="40" spans="2:7" ht="18" customHeight="1">
      <c r="B40" s="45">
        <v>2023</v>
      </c>
      <c r="C40" s="42" t="s">
        <v>47</v>
      </c>
      <c r="D40" s="81">
        <v>7.6</v>
      </c>
      <c r="E40" s="77">
        <v>3.55</v>
      </c>
      <c r="F40" s="77">
        <v>13.09</v>
      </c>
      <c r="G40" s="78">
        <v>12.69</v>
      </c>
    </row>
    <row r="41" spans="2:7" ht="18" customHeight="1">
      <c r="B41" s="45">
        <v>2023</v>
      </c>
      <c r="C41" s="42" t="s">
        <v>46</v>
      </c>
      <c r="D41" s="81">
        <v>7.54</v>
      </c>
      <c r="E41" s="77">
        <v>3.58</v>
      </c>
      <c r="F41" s="77">
        <v>13.06</v>
      </c>
      <c r="G41" s="78">
        <v>12.62</v>
      </c>
    </row>
    <row r="42" spans="2:7" ht="18" customHeight="1">
      <c r="B42" s="45">
        <v>2023</v>
      </c>
      <c r="C42" s="42" t="s">
        <v>45</v>
      </c>
      <c r="D42" s="81">
        <v>7.47</v>
      </c>
      <c r="E42" s="77">
        <v>3.6</v>
      </c>
      <c r="F42" s="77">
        <v>12.77</v>
      </c>
      <c r="G42" s="78">
        <v>12.34</v>
      </c>
    </row>
    <row r="43" spans="2:7" ht="18" customHeight="1">
      <c r="B43" s="45">
        <v>2022</v>
      </c>
      <c r="C43" s="42" t="s">
        <v>50</v>
      </c>
      <c r="D43" s="81">
        <v>7.17</v>
      </c>
      <c r="E43" s="77">
        <v>3.56</v>
      </c>
      <c r="F43" s="77">
        <v>12.67</v>
      </c>
      <c r="G43" s="78">
        <v>12.22</v>
      </c>
    </row>
    <row r="44" spans="2:7" ht="18" customHeight="1">
      <c r="B44" s="45">
        <v>2022</v>
      </c>
      <c r="C44" s="42" t="s">
        <v>55</v>
      </c>
      <c r="D44" s="81">
        <v>7.11</v>
      </c>
      <c r="E44" s="77">
        <v>3.5</v>
      </c>
      <c r="F44" s="77">
        <v>12.64</v>
      </c>
      <c r="G44" s="78">
        <v>12.16</v>
      </c>
    </row>
    <row r="45" spans="2:7" ht="18" customHeight="1">
      <c r="B45" s="45">
        <v>2022</v>
      </c>
      <c r="C45" s="42" t="s">
        <v>54</v>
      </c>
      <c r="D45" s="81">
        <v>7.01</v>
      </c>
      <c r="E45" s="77">
        <v>3.46</v>
      </c>
      <c r="F45" s="77">
        <v>12.39</v>
      </c>
      <c r="G45" s="78">
        <v>11.96</v>
      </c>
    </row>
    <row r="46" spans="2:7" ht="18" customHeight="1">
      <c r="B46" s="45">
        <v>2022</v>
      </c>
      <c r="C46" s="42" t="s">
        <v>53</v>
      </c>
      <c r="D46" s="81">
        <v>6.82</v>
      </c>
      <c r="E46" s="77">
        <v>3.44</v>
      </c>
      <c r="F46" s="77">
        <v>12.41</v>
      </c>
      <c r="G46" s="78">
        <v>11.99</v>
      </c>
    </row>
    <row r="47" spans="2:7" ht="18" customHeight="1">
      <c r="B47" s="45">
        <v>2022</v>
      </c>
      <c r="C47" s="42" t="s">
        <v>52</v>
      </c>
      <c r="D47" s="81">
        <v>6.93</v>
      </c>
      <c r="E47" s="77">
        <v>3.47</v>
      </c>
      <c r="F47" s="77">
        <v>12.43</v>
      </c>
      <c r="G47" s="78">
        <v>12.1</v>
      </c>
    </row>
    <row r="48" spans="2:7" ht="18" customHeight="1">
      <c r="B48" s="45">
        <v>2022</v>
      </c>
      <c r="C48" s="42" t="s">
        <v>51</v>
      </c>
      <c r="D48" s="81">
        <v>6.74</v>
      </c>
      <c r="E48" s="77">
        <v>2.94</v>
      </c>
      <c r="F48" s="77">
        <v>12.35</v>
      </c>
      <c r="G48" s="78">
        <v>12.02</v>
      </c>
    </row>
    <row r="49" spans="2:7" ht="18" customHeight="1">
      <c r="B49" s="45">
        <v>2022</v>
      </c>
      <c r="C49" s="42" t="s">
        <v>44</v>
      </c>
      <c r="D49" s="81">
        <v>6.62</v>
      </c>
      <c r="E49" s="77">
        <v>2.5</v>
      </c>
      <c r="F49" s="77">
        <v>12.27</v>
      </c>
      <c r="G49" s="78">
        <v>11.86</v>
      </c>
    </row>
    <row r="50" spans="2:7" ht="18" customHeight="1">
      <c r="B50" s="45">
        <v>2022</v>
      </c>
      <c r="C50" s="42" t="s">
        <v>49</v>
      </c>
      <c r="D50" s="81">
        <v>6.59</v>
      </c>
      <c r="E50" s="77">
        <v>2.52</v>
      </c>
      <c r="F50" s="77">
        <v>12.22</v>
      </c>
      <c r="G50" s="78">
        <v>11.76</v>
      </c>
    </row>
    <row r="51" spans="2:7" ht="18" customHeight="1">
      <c r="B51" s="45">
        <v>2022</v>
      </c>
      <c r="C51" s="42" t="s">
        <v>48</v>
      </c>
      <c r="D51" s="81">
        <v>6.58</v>
      </c>
      <c r="E51" s="77">
        <v>2.56</v>
      </c>
      <c r="F51" s="77">
        <v>12.2</v>
      </c>
      <c r="G51" s="78">
        <v>11.69</v>
      </c>
    </row>
    <row r="52" spans="2:7" ht="18" customHeight="1">
      <c r="B52" s="45">
        <v>2022</v>
      </c>
      <c r="C52" s="42" t="s">
        <v>47</v>
      </c>
      <c r="D52" s="81">
        <v>6.5</v>
      </c>
      <c r="E52" s="77">
        <v>2.48</v>
      </c>
      <c r="F52" s="77">
        <v>12.15</v>
      </c>
      <c r="G52" s="78">
        <v>11.5</v>
      </c>
    </row>
    <row r="53" spans="2:7" ht="18" customHeight="1">
      <c r="B53" s="45">
        <v>2022</v>
      </c>
      <c r="C53" s="42" t="s">
        <v>46</v>
      </c>
      <c r="D53" s="81">
        <v>6.61</v>
      </c>
      <c r="E53" s="77">
        <v>2.56</v>
      </c>
      <c r="F53" s="77">
        <v>12.17</v>
      </c>
      <c r="G53" s="78">
        <v>11.63</v>
      </c>
    </row>
    <row r="54" spans="2:7" ht="18" customHeight="1">
      <c r="B54" s="45">
        <v>2022</v>
      </c>
      <c r="C54" s="42" t="s">
        <v>45</v>
      </c>
      <c r="D54" s="81">
        <v>6.53</v>
      </c>
      <c r="E54" s="77">
        <v>2.5499999999999998</v>
      </c>
      <c r="F54" s="77">
        <v>12.12</v>
      </c>
      <c r="G54" s="78">
        <v>11.57</v>
      </c>
    </row>
    <row r="55" spans="2:7" ht="18" customHeight="1">
      <c r="B55" s="45">
        <v>2021</v>
      </c>
      <c r="C55" s="42" t="s">
        <v>50</v>
      </c>
      <c r="D55" s="81">
        <v>6.5</v>
      </c>
      <c r="E55" s="77">
        <v>2.5499999999999998</v>
      </c>
      <c r="F55" s="77">
        <v>12.16</v>
      </c>
      <c r="G55" s="78">
        <v>11.45</v>
      </c>
    </row>
    <row r="56" spans="2:7" ht="18" customHeight="1">
      <c r="B56" s="45">
        <v>2021</v>
      </c>
      <c r="C56" s="42" t="s">
        <v>55</v>
      </c>
      <c r="D56" s="81">
        <v>6.43</v>
      </c>
      <c r="E56" s="77">
        <v>2.6</v>
      </c>
      <c r="F56" s="77">
        <v>12.15</v>
      </c>
      <c r="G56" s="78">
        <v>11.41</v>
      </c>
    </row>
    <row r="57" spans="2:7" ht="18" customHeight="1">
      <c r="B57" s="45">
        <v>2021</v>
      </c>
      <c r="C57" s="42" t="s">
        <v>54</v>
      </c>
      <c r="D57" s="81">
        <v>6.39</v>
      </c>
      <c r="E57" s="77">
        <v>2.58</v>
      </c>
      <c r="F57" s="77">
        <v>12.12</v>
      </c>
      <c r="G57" s="78">
        <v>11.33</v>
      </c>
    </row>
    <row r="58" spans="2:7" ht="18" customHeight="1">
      <c r="B58" s="45">
        <v>2021</v>
      </c>
      <c r="C58" s="42" t="s">
        <v>53</v>
      </c>
      <c r="D58" s="81">
        <v>6.34</v>
      </c>
      <c r="E58" s="77">
        <v>2.57</v>
      </c>
      <c r="F58" s="77">
        <v>12.1</v>
      </c>
      <c r="G58" s="78">
        <v>11.34</v>
      </c>
    </row>
    <row r="59" spans="2:7" ht="18" customHeight="1">
      <c r="B59" s="45">
        <v>2021</v>
      </c>
      <c r="C59" s="42" t="s">
        <v>52</v>
      </c>
      <c r="D59" s="81">
        <v>6.3</v>
      </c>
      <c r="E59" s="77">
        <v>2.64</v>
      </c>
      <c r="F59" s="77">
        <v>12.12</v>
      </c>
      <c r="G59" s="78">
        <v>11.38</v>
      </c>
    </row>
    <row r="60" spans="2:7" ht="18" customHeight="1">
      <c r="B60" s="45">
        <v>2021</v>
      </c>
      <c r="C60" s="42" t="s">
        <v>51</v>
      </c>
      <c r="D60" s="81">
        <v>6.34</v>
      </c>
      <c r="E60" s="77">
        <v>2.5099999999999998</v>
      </c>
      <c r="F60" s="77">
        <v>12.09</v>
      </c>
      <c r="G60" s="78">
        <v>11.44</v>
      </c>
    </row>
    <row r="61" spans="2:7" ht="18" customHeight="1">
      <c r="B61" s="45">
        <v>2021</v>
      </c>
      <c r="C61" s="42" t="s">
        <v>44</v>
      </c>
      <c r="D61" s="81">
        <v>6.37</v>
      </c>
      <c r="E61" s="77">
        <v>2.5499999999999998</v>
      </c>
      <c r="F61" s="77">
        <v>12.02</v>
      </c>
      <c r="G61" s="78">
        <v>11.18</v>
      </c>
    </row>
    <row r="62" spans="2:7" ht="18" customHeight="1">
      <c r="B62" s="45">
        <v>2021</v>
      </c>
      <c r="C62" s="42" t="s">
        <v>49</v>
      </c>
      <c r="D62" s="81">
        <v>6.3</v>
      </c>
      <c r="E62" s="77">
        <v>2.5499999999999998</v>
      </c>
      <c r="F62" s="77">
        <v>12.06</v>
      </c>
      <c r="G62" s="78">
        <v>11.57</v>
      </c>
    </row>
    <row r="63" spans="2:7" ht="18" customHeight="1">
      <c r="B63" s="45">
        <v>2021</v>
      </c>
      <c r="C63" s="42" t="s">
        <v>48</v>
      </c>
      <c r="D63" s="81">
        <v>6.3</v>
      </c>
      <c r="E63" s="77">
        <v>2.66</v>
      </c>
      <c r="F63" s="77">
        <v>12.08</v>
      </c>
      <c r="G63" s="78">
        <v>11.66</v>
      </c>
    </row>
    <row r="64" spans="2:7" ht="18" customHeight="1">
      <c r="B64" s="45">
        <v>2021</v>
      </c>
      <c r="C64" s="42" t="s">
        <v>47</v>
      </c>
      <c r="D64" s="81">
        <v>6.46</v>
      </c>
      <c r="E64" s="77">
        <v>3.48</v>
      </c>
      <c r="F64" s="77">
        <v>12.05</v>
      </c>
      <c r="G64" s="78">
        <v>11.61</v>
      </c>
    </row>
    <row r="65" spans="2:7" ht="18" customHeight="1">
      <c r="B65" s="45">
        <v>2021</v>
      </c>
      <c r="C65" s="42" t="s">
        <v>46</v>
      </c>
      <c r="D65" s="81">
        <v>6.47</v>
      </c>
      <c r="E65" s="77">
        <v>3.37</v>
      </c>
      <c r="F65" s="77">
        <v>12.02</v>
      </c>
      <c r="G65" s="78">
        <v>11.52</v>
      </c>
    </row>
    <row r="66" spans="2:7" ht="18" customHeight="1">
      <c r="B66" s="45">
        <v>2021</v>
      </c>
      <c r="C66" s="42" t="s">
        <v>45</v>
      </c>
      <c r="D66" s="81">
        <v>6.31</v>
      </c>
      <c r="E66" s="77">
        <v>2.73</v>
      </c>
      <c r="F66" s="77">
        <v>12</v>
      </c>
      <c r="G66" s="78">
        <v>11.43</v>
      </c>
    </row>
    <row r="67" spans="2:7" ht="18" customHeight="1">
      <c r="B67" s="45">
        <v>2020</v>
      </c>
      <c r="C67" s="42" t="s">
        <v>50</v>
      </c>
      <c r="D67" s="81">
        <v>6.3</v>
      </c>
      <c r="E67" s="77">
        <v>2.7</v>
      </c>
      <c r="F67" s="77">
        <v>12.02</v>
      </c>
      <c r="G67" s="78">
        <v>11.51</v>
      </c>
    </row>
    <row r="68" spans="2:7" ht="18" customHeight="1">
      <c r="B68" s="45">
        <v>2020</v>
      </c>
      <c r="C68" s="42" t="s">
        <v>55</v>
      </c>
      <c r="D68" s="81">
        <v>6.31</v>
      </c>
      <c r="E68" s="77">
        <v>3.42</v>
      </c>
      <c r="F68" s="77">
        <v>11.99</v>
      </c>
      <c r="G68" s="78">
        <v>11.39</v>
      </c>
    </row>
    <row r="69" spans="2:7" ht="18" customHeight="1">
      <c r="B69" s="45">
        <v>2020</v>
      </c>
      <c r="C69" s="42" t="s">
        <v>54</v>
      </c>
      <c r="D69" s="81">
        <v>6.26</v>
      </c>
      <c r="E69" s="77">
        <v>3.38</v>
      </c>
      <c r="F69" s="77">
        <v>11.98</v>
      </c>
      <c r="G69" s="78">
        <v>11.44</v>
      </c>
    </row>
    <row r="70" spans="2:7" ht="18" customHeight="1">
      <c r="B70" s="45">
        <v>2020</v>
      </c>
      <c r="C70" s="42" t="s">
        <v>53</v>
      </c>
      <c r="D70" s="81">
        <v>6.41</v>
      </c>
      <c r="E70" s="77">
        <v>3.78</v>
      </c>
      <c r="F70" s="77">
        <v>11.75</v>
      </c>
      <c r="G70" s="78">
        <v>11.15</v>
      </c>
    </row>
    <row r="71" spans="2:7" ht="18" customHeight="1">
      <c r="B71" s="45">
        <v>2020</v>
      </c>
      <c r="C71" s="42" t="s">
        <v>52</v>
      </c>
      <c r="D71" s="81">
        <v>6.64</v>
      </c>
      <c r="E71" s="77">
        <v>4.1100000000000003</v>
      </c>
      <c r="F71" s="77">
        <v>11.94</v>
      </c>
      <c r="G71" s="78">
        <v>11.18</v>
      </c>
    </row>
    <row r="72" spans="2:7" ht="18" customHeight="1">
      <c r="B72" s="45">
        <v>2020</v>
      </c>
      <c r="C72" s="42" t="s">
        <v>51</v>
      </c>
      <c r="D72" s="81">
        <v>6.78</v>
      </c>
      <c r="E72" s="77">
        <v>4.1100000000000003</v>
      </c>
      <c r="F72" s="77">
        <v>11.94</v>
      </c>
      <c r="G72" s="78">
        <v>11.18</v>
      </c>
    </row>
    <row r="73" spans="2:7" ht="18" customHeight="1">
      <c r="B73" s="45">
        <v>2020</v>
      </c>
      <c r="C73" s="42" t="s">
        <v>44</v>
      </c>
      <c r="D73" s="81">
        <v>6.86</v>
      </c>
      <c r="E73" s="77">
        <v>4.1500000000000004</v>
      </c>
      <c r="F73" s="77">
        <v>11.89</v>
      </c>
      <c r="G73" s="78">
        <v>11.24</v>
      </c>
    </row>
    <row r="74" spans="2:7" ht="18" customHeight="1">
      <c r="B74" s="45">
        <v>2020</v>
      </c>
      <c r="C74" s="42" t="s">
        <v>49</v>
      </c>
      <c r="D74" s="81">
        <v>6.96</v>
      </c>
      <c r="E74" s="77">
        <v>4.18</v>
      </c>
      <c r="F74" s="77">
        <v>11.95</v>
      </c>
      <c r="G74" s="78">
        <v>11.61</v>
      </c>
    </row>
    <row r="75" spans="2:7" ht="18" customHeight="1">
      <c r="B75" s="45">
        <v>2020</v>
      </c>
      <c r="C75" s="42" t="s">
        <v>48</v>
      </c>
      <c r="D75" s="81">
        <v>7.01</v>
      </c>
      <c r="E75" s="77">
        <v>4.21</v>
      </c>
      <c r="F75" s="77">
        <v>11.92</v>
      </c>
      <c r="G75" s="78">
        <v>11.55</v>
      </c>
    </row>
    <row r="76" spans="2:7" ht="18" customHeight="1">
      <c r="B76" s="45">
        <v>2020</v>
      </c>
      <c r="C76" s="42" t="s">
        <v>47</v>
      </c>
      <c r="D76" s="81">
        <v>7.07</v>
      </c>
      <c r="E76" s="77">
        <v>4.1500000000000004</v>
      </c>
      <c r="F76" s="77">
        <v>12.09</v>
      </c>
      <c r="G76" s="78">
        <v>11.79</v>
      </c>
    </row>
    <row r="77" spans="2:7" ht="18" customHeight="1">
      <c r="B77" s="45">
        <v>2020</v>
      </c>
      <c r="C77" s="42" t="s">
        <v>46</v>
      </c>
      <c r="D77" s="81">
        <v>7.06</v>
      </c>
      <c r="E77" s="77">
        <v>4.2</v>
      </c>
      <c r="F77" s="77">
        <v>12.19</v>
      </c>
      <c r="G77" s="78">
        <v>11.82</v>
      </c>
    </row>
    <row r="78" spans="2:7" ht="18" customHeight="1">
      <c r="B78" s="45">
        <v>2020</v>
      </c>
      <c r="C78" s="42" t="s">
        <v>45</v>
      </c>
      <c r="D78" s="81">
        <v>7.07</v>
      </c>
      <c r="E78" s="77">
        <v>4.25</v>
      </c>
      <c r="F78" s="77">
        <v>12.29</v>
      </c>
      <c r="G78" s="78">
        <v>11.97</v>
      </c>
    </row>
    <row r="79" spans="2:7" ht="18" customHeight="1">
      <c r="B79" s="45">
        <v>2019</v>
      </c>
      <c r="C79" s="42" t="s">
        <v>50</v>
      </c>
      <c r="D79" s="81">
        <v>7.11</v>
      </c>
      <c r="E79" s="77">
        <v>4.0199999999999996</v>
      </c>
      <c r="F79" s="77">
        <v>12.24</v>
      </c>
      <c r="G79" s="78">
        <v>11.67</v>
      </c>
    </row>
    <row r="80" spans="2:7" ht="18" customHeight="1">
      <c r="B80" s="45">
        <v>2019</v>
      </c>
      <c r="C80" s="42" t="s">
        <v>55</v>
      </c>
      <c r="D80" s="81">
        <v>6.56</v>
      </c>
      <c r="E80" s="77">
        <v>4.47</v>
      </c>
      <c r="F80" s="77">
        <v>12.38</v>
      </c>
      <c r="G80" s="78">
        <v>11.63</v>
      </c>
    </row>
    <row r="81" spans="2:7" ht="18" customHeight="1">
      <c r="B81" s="45">
        <v>2019</v>
      </c>
      <c r="C81" s="42" t="s">
        <v>54</v>
      </c>
      <c r="D81" s="81">
        <v>6.96</v>
      </c>
      <c r="E81" s="77">
        <v>4.4400000000000004</v>
      </c>
      <c r="F81" s="77">
        <v>12.43</v>
      </c>
      <c r="G81" s="78">
        <v>11.88</v>
      </c>
    </row>
    <row r="82" spans="2:7" ht="18" customHeight="1">
      <c r="B82" s="45">
        <v>2019</v>
      </c>
      <c r="C82" s="42" t="s">
        <v>53</v>
      </c>
      <c r="D82" s="81">
        <v>6.98</v>
      </c>
      <c r="E82" s="77">
        <v>4.58</v>
      </c>
      <c r="F82" s="77">
        <v>12.47</v>
      </c>
      <c r="G82" s="78">
        <v>11.99</v>
      </c>
    </row>
    <row r="83" spans="2:7" ht="18" customHeight="1">
      <c r="B83" s="45">
        <v>2019</v>
      </c>
      <c r="C83" s="42" t="s">
        <v>52</v>
      </c>
      <c r="D83" s="81">
        <v>6.91</v>
      </c>
      <c r="E83" s="77">
        <v>4.54</v>
      </c>
      <c r="F83" s="77">
        <v>12.46</v>
      </c>
      <c r="G83" s="78">
        <v>11.97</v>
      </c>
    </row>
    <row r="84" spans="2:7" ht="18" customHeight="1">
      <c r="B84" s="45">
        <v>2019</v>
      </c>
      <c r="C84" s="42" t="s">
        <v>51</v>
      </c>
      <c r="D84" s="81">
        <v>6.97</v>
      </c>
      <c r="E84" s="77">
        <v>4.7699999999999996</v>
      </c>
      <c r="F84" s="77">
        <v>12.39</v>
      </c>
      <c r="G84" s="78">
        <v>11.89</v>
      </c>
    </row>
    <row r="85" spans="2:7" ht="18" customHeight="1">
      <c r="B85" s="45">
        <v>2019</v>
      </c>
      <c r="C85" s="42" t="s">
        <v>44</v>
      </c>
      <c r="D85" s="81">
        <v>7.19</v>
      </c>
      <c r="E85" s="77">
        <v>4.7699999999999996</v>
      </c>
      <c r="F85" s="77">
        <v>12.47</v>
      </c>
      <c r="G85" s="78">
        <v>12.12</v>
      </c>
    </row>
    <row r="86" spans="2:7" ht="18" customHeight="1">
      <c r="B86" s="45">
        <v>2019</v>
      </c>
      <c r="C86" s="42" t="s">
        <v>49</v>
      </c>
      <c r="D86" s="81">
        <v>7.2</v>
      </c>
      <c r="E86" s="77">
        <v>4.71</v>
      </c>
      <c r="F86" s="77">
        <v>12.47</v>
      </c>
      <c r="G86" s="78">
        <v>12.13</v>
      </c>
    </row>
    <row r="87" spans="2:7" ht="18" customHeight="1">
      <c r="B87" s="45">
        <v>2019</v>
      </c>
      <c r="C87" s="42" t="s">
        <v>48</v>
      </c>
      <c r="D87" s="81">
        <v>7.17</v>
      </c>
      <c r="E87" s="77">
        <v>4.75</v>
      </c>
      <c r="F87" s="77">
        <v>12.5</v>
      </c>
      <c r="G87" s="78">
        <v>12.15</v>
      </c>
    </row>
    <row r="88" spans="2:7" ht="18" customHeight="1">
      <c r="B88" s="45">
        <v>2019</v>
      </c>
      <c r="C88" s="42" t="s">
        <v>47</v>
      </c>
      <c r="D88" s="81">
        <v>7.22</v>
      </c>
      <c r="E88" s="77">
        <v>5.05</v>
      </c>
      <c r="F88" s="77">
        <v>12.51</v>
      </c>
      <c r="G88" s="78">
        <v>12.13</v>
      </c>
    </row>
    <row r="89" spans="2:7" ht="18" customHeight="1">
      <c r="B89" s="45">
        <v>2019</v>
      </c>
      <c r="C89" s="42" t="s">
        <v>46</v>
      </c>
      <c r="D89" s="81">
        <v>7.28</v>
      </c>
      <c r="E89" s="77">
        <v>5.16</v>
      </c>
      <c r="F89" s="77">
        <v>12.47</v>
      </c>
      <c r="G89" s="78">
        <v>12.13</v>
      </c>
    </row>
    <row r="90" spans="2:7" ht="18" customHeight="1">
      <c r="B90" s="45">
        <v>2019</v>
      </c>
      <c r="C90" s="42" t="s">
        <v>45</v>
      </c>
      <c r="D90" s="81">
        <v>7.34</v>
      </c>
      <c r="E90" s="77">
        <v>5.14</v>
      </c>
      <c r="F90" s="77">
        <v>12.5</v>
      </c>
      <c r="G90" s="78">
        <v>12.15</v>
      </c>
    </row>
    <row r="91" spans="2:7" ht="18" customHeight="1">
      <c r="B91" s="45">
        <v>2018</v>
      </c>
      <c r="C91" s="42" t="s">
        <v>50</v>
      </c>
      <c r="D91" s="81">
        <v>7.41</v>
      </c>
      <c r="E91" s="77">
        <v>5.13</v>
      </c>
      <c r="F91" s="77">
        <v>12.51</v>
      </c>
      <c r="G91" s="78">
        <v>12.17</v>
      </c>
    </row>
    <row r="92" spans="2:7" ht="18" customHeight="1">
      <c r="B92" s="45">
        <v>2018</v>
      </c>
      <c r="C92" s="42" t="s">
        <v>55</v>
      </c>
      <c r="D92" s="81">
        <v>7.41</v>
      </c>
      <c r="E92" s="77">
        <v>5.38</v>
      </c>
      <c r="F92" s="77">
        <v>12.55</v>
      </c>
      <c r="G92" s="78">
        <v>12.11</v>
      </c>
    </row>
    <row r="93" spans="2:7" ht="18" customHeight="1">
      <c r="B93" s="45">
        <v>2018</v>
      </c>
      <c r="C93" s="42" t="s">
        <v>54</v>
      </c>
      <c r="D93" s="81">
        <v>7.63</v>
      </c>
      <c r="E93" s="77">
        <v>5.7</v>
      </c>
      <c r="F93" s="77">
        <v>12.61</v>
      </c>
      <c r="G93" s="78">
        <v>12.42</v>
      </c>
    </row>
    <row r="94" spans="2:7" ht="18" customHeight="1">
      <c r="B94" s="45">
        <v>2018</v>
      </c>
      <c r="C94" s="42" t="s">
        <v>53</v>
      </c>
      <c r="D94" s="81">
        <v>7.76</v>
      </c>
      <c r="E94" s="77">
        <v>6.33</v>
      </c>
      <c r="F94" s="77">
        <v>12.66</v>
      </c>
      <c r="G94" s="78">
        <v>12.52</v>
      </c>
    </row>
    <row r="95" spans="2:7" ht="18" customHeight="1">
      <c r="B95" s="45">
        <v>2018</v>
      </c>
      <c r="C95" s="42" t="s">
        <v>52</v>
      </c>
      <c r="D95" s="81">
        <v>7.78</v>
      </c>
      <c r="E95" s="77">
        <v>6.52</v>
      </c>
      <c r="F95" s="77">
        <v>12.78</v>
      </c>
      <c r="G95" s="78">
        <v>12.9</v>
      </c>
    </row>
    <row r="96" spans="2:7" ht="18" customHeight="1">
      <c r="B96" s="45">
        <v>2018</v>
      </c>
      <c r="C96" s="42" t="s">
        <v>51</v>
      </c>
      <c r="D96" s="81">
        <v>8.01</v>
      </c>
      <c r="E96" s="77">
        <v>6.53</v>
      </c>
      <c r="F96" s="77">
        <v>13.1</v>
      </c>
      <c r="G96" s="78">
        <v>13.16</v>
      </c>
    </row>
    <row r="97" spans="2:7" ht="18" customHeight="1">
      <c r="B97" s="45">
        <v>2018</v>
      </c>
      <c r="C97" s="42" t="s">
        <v>44</v>
      </c>
      <c r="D97" s="81">
        <v>8.0399999999999991</v>
      </c>
      <c r="E97" s="77">
        <v>6.6</v>
      </c>
      <c r="F97" s="77">
        <v>13.22</v>
      </c>
      <c r="G97" s="78">
        <v>13.23</v>
      </c>
    </row>
    <row r="98" spans="2:7" ht="18" customHeight="1">
      <c r="B98" s="45">
        <v>2018</v>
      </c>
      <c r="C98" s="42" t="s">
        <v>49</v>
      </c>
      <c r="D98" s="81">
        <v>8.08</v>
      </c>
      <c r="E98" s="77">
        <v>6.64</v>
      </c>
      <c r="F98" s="77">
        <v>13.25</v>
      </c>
      <c r="G98" s="78">
        <v>13.3</v>
      </c>
    </row>
    <row r="99" spans="2:7" ht="18" customHeight="1">
      <c r="B99" s="45">
        <v>2018</v>
      </c>
      <c r="C99" s="42" t="s">
        <v>48</v>
      </c>
      <c r="D99" s="81">
        <v>8.17</v>
      </c>
      <c r="E99" s="77">
        <v>6.72</v>
      </c>
      <c r="F99" s="77">
        <v>13.24</v>
      </c>
      <c r="G99" s="78">
        <v>13.29</v>
      </c>
    </row>
    <row r="100" spans="2:7" ht="18" customHeight="1">
      <c r="B100" s="45">
        <v>2018</v>
      </c>
      <c r="C100" s="42" t="s">
        <v>47</v>
      </c>
      <c r="D100" s="81">
        <v>8.16</v>
      </c>
      <c r="E100" s="77">
        <v>6.85</v>
      </c>
      <c r="F100" s="77">
        <v>13.49</v>
      </c>
      <c r="G100" s="78">
        <v>13.4</v>
      </c>
    </row>
    <row r="101" spans="2:7" ht="18" customHeight="1">
      <c r="B101" s="45">
        <v>2018</v>
      </c>
      <c r="C101" s="42" t="s">
        <v>46</v>
      </c>
      <c r="D101" s="81">
        <v>8.25</v>
      </c>
      <c r="E101" s="77">
        <v>7.01</v>
      </c>
      <c r="F101" s="77">
        <v>13.68</v>
      </c>
      <c r="G101" s="78">
        <v>13.75</v>
      </c>
    </row>
    <row r="102" spans="2:7" ht="18" customHeight="1">
      <c r="B102" s="45">
        <v>2018</v>
      </c>
      <c r="C102" s="42" t="s">
        <v>45</v>
      </c>
      <c r="D102" s="81">
        <v>8.26</v>
      </c>
      <c r="E102" s="77">
        <v>6.97</v>
      </c>
      <c r="F102" s="77">
        <v>13.65</v>
      </c>
      <c r="G102" s="78">
        <v>13.61</v>
      </c>
    </row>
    <row r="103" spans="2:7" ht="18" customHeight="1">
      <c r="B103" s="45">
        <v>2017</v>
      </c>
      <c r="C103" s="42" t="s">
        <v>50</v>
      </c>
      <c r="D103" s="81">
        <v>8.2200000000000006</v>
      </c>
      <c r="E103" s="77">
        <v>6.91</v>
      </c>
      <c r="F103" s="77">
        <v>13.64</v>
      </c>
      <c r="G103" s="78">
        <v>13.54</v>
      </c>
    </row>
    <row r="104" spans="2:7" ht="18" customHeight="1">
      <c r="B104" s="45">
        <v>2017</v>
      </c>
      <c r="C104" s="42" t="s">
        <v>55</v>
      </c>
      <c r="D104" s="81">
        <v>8.07</v>
      </c>
      <c r="E104" s="77">
        <v>6.93</v>
      </c>
      <c r="F104" s="77">
        <v>13.68</v>
      </c>
      <c r="G104" s="78">
        <v>13.6</v>
      </c>
    </row>
    <row r="105" spans="2:7" ht="18" customHeight="1">
      <c r="B105" s="45">
        <v>2017</v>
      </c>
      <c r="C105" s="42" t="s">
        <v>54</v>
      </c>
      <c r="D105" s="81">
        <v>8.01</v>
      </c>
      <c r="E105" s="77">
        <v>6.92</v>
      </c>
      <c r="F105" s="77">
        <v>13.71</v>
      </c>
      <c r="G105" s="78">
        <v>13.68</v>
      </c>
    </row>
    <row r="106" spans="2:7" ht="18" customHeight="1">
      <c r="B106" s="45">
        <v>2017</v>
      </c>
      <c r="C106" s="42" t="s">
        <v>53</v>
      </c>
      <c r="D106" s="81">
        <v>7.66</v>
      </c>
      <c r="E106" s="77">
        <v>6.43</v>
      </c>
      <c r="F106" s="77">
        <v>13.69</v>
      </c>
      <c r="G106" s="78">
        <v>13.65</v>
      </c>
    </row>
    <row r="107" spans="2:7" ht="18" customHeight="1">
      <c r="B107" s="45">
        <v>2017</v>
      </c>
      <c r="C107" s="42" t="s">
        <v>52</v>
      </c>
      <c r="D107" s="81">
        <v>7.67</v>
      </c>
      <c r="E107" s="77">
        <v>5.94</v>
      </c>
      <c r="F107" s="77">
        <v>13.65</v>
      </c>
      <c r="G107" s="78">
        <v>13.66</v>
      </c>
    </row>
    <row r="108" spans="2:7" ht="18" customHeight="1">
      <c r="B108" s="45">
        <v>2017</v>
      </c>
      <c r="C108" s="42" t="s">
        <v>51</v>
      </c>
      <c r="D108" s="81">
        <v>7.43</v>
      </c>
      <c r="E108" s="77">
        <v>6.4</v>
      </c>
      <c r="F108" s="77">
        <v>13.7</v>
      </c>
      <c r="G108" s="78">
        <v>13.65</v>
      </c>
    </row>
    <row r="109" spans="2:7" ht="18" customHeight="1">
      <c r="B109" s="45">
        <v>2017</v>
      </c>
      <c r="C109" s="42" t="s">
        <v>44</v>
      </c>
      <c r="D109" s="81">
        <v>7.15</v>
      </c>
      <c r="E109" s="77">
        <v>5.63</v>
      </c>
      <c r="F109" s="77">
        <v>13.66</v>
      </c>
      <c r="G109" s="78">
        <v>13.38</v>
      </c>
    </row>
    <row r="110" spans="2:7" ht="18" customHeight="1">
      <c r="B110" s="45">
        <v>2017</v>
      </c>
      <c r="C110" s="42" t="s">
        <v>49</v>
      </c>
      <c r="D110" s="81">
        <v>7.07</v>
      </c>
      <c r="E110" s="77">
        <v>5.85</v>
      </c>
      <c r="F110" s="77">
        <v>13.71</v>
      </c>
      <c r="G110" s="78">
        <v>13.44</v>
      </c>
    </row>
    <row r="111" spans="2:7" ht="18" customHeight="1">
      <c r="B111" s="45">
        <v>2017</v>
      </c>
      <c r="C111" s="42" t="s">
        <v>48</v>
      </c>
      <c r="D111" s="81">
        <v>6.97</v>
      </c>
      <c r="E111" s="77">
        <v>5.67</v>
      </c>
      <c r="F111" s="77">
        <v>13.61</v>
      </c>
      <c r="G111" s="78">
        <v>13.3</v>
      </c>
    </row>
    <row r="112" spans="2:7" ht="18" customHeight="1">
      <c r="B112" s="45">
        <v>2017</v>
      </c>
      <c r="C112" s="42" t="s">
        <v>47</v>
      </c>
      <c r="D112" s="81">
        <v>7.12</v>
      </c>
      <c r="E112" s="77">
        <v>5.89</v>
      </c>
      <c r="F112" s="77">
        <v>13.61</v>
      </c>
      <c r="G112" s="78">
        <v>13.29</v>
      </c>
    </row>
    <row r="113" spans="2:7" ht="18" customHeight="1">
      <c r="B113" s="45">
        <v>2017</v>
      </c>
      <c r="C113" s="42" t="s">
        <v>46</v>
      </c>
      <c r="D113" s="81">
        <v>7.65</v>
      </c>
      <c r="E113" s="77">
        <v>6.81</v>
      </c>
      <c r="F113" s="77">
        <v>13.69</v>
      </c>
      <c r="G113" s="78">
        <v>13.32</v>
      </c>
    </row>
    <row r="114" spans="2:7" ht="18" customHeight="1">
      <c r="B114" s="45">
        <v>2017</v>
      </c>
      <c r="C114" s="42" t="s">
        <v>45</v>
      </c>
      <c r="D114" s="81">
        <v>7.2</v>
      </c>
      <c r="E114" s="77">
        <v>6.09</v>
      </c>
      <c r="F114" s="77">
        <v>13.66</v>
      </c>
      <c r="G114" s="78">
        <v>13.3</v>
      </c>
    </row>
    <row r="115" spans="2:7" ht="18" customHeight="1">
      <c r="B115" s="45">
        <v>2016</v>
      </c>
      <c r="C115" s="42" t="s">
        <v>50</v>
      </c>
      <c r="D115" s="81">
        <v>7.33</v>
      </c>
      <c r="E115" s="77">
        <v>6.37</v>
      </c>
      <c r="F115" s="77">
        <v>13.66</v>
      </c>
      <c r="G115" s="78">
        <v>13.49</v>
      </c>
    </row>
    <row r="116" spans="2:7" ht="18" customHeight="1">
      <c r="B116" s="45">
        <v>2016</v>
      </c>
      <c r="C116" s="42" t="s">
        <v>55</v>
      </c>
      <c r="D116" s="81">
        <v>7.65</v>
      </c>
      <c r="E116" s="77">
        <v>6.52</v>
      </c>
      <c r="F116" s="77">
        <v>13.67</v>
      </c>
      <c r="G116" s="78">
        <v>13.49</v>
      </c>
    </row>
    <row r="117" spans="2:7" ht="18" customHeight="1">
      <c r="B117" s="45">
        <v>2016</v>
      </c>
      <c r="C117" s="42" t="s">
        <v>54</v>
      </c>
      <c r="D117" s="81">
        <v>7.82</v>
      </c>
      <c r="E117" s="77">
        <v>6.08</v>
      </c>
      <c r="F117" s="77">
        <v>13.73</v>
      </c>
      <c r="G117" s="78">
        <v>13.48</v>
      </c>
    </row>
    <row r="118" spans="2:7" ht="18" customHeight="1">
      <c r="B118" s="45">
        <v>2016</v>
      </c>
      <c r="C118" s="42" t="s">
        <v>53</v>
      </c>
      <c r="D118" s="81">
        <v>6.94</v>
      </c>
      <c r="E118" s="77">
        <v>3.78</v>
      </c>
      <c r="F118" s="77">
        <v>13.86</v>
      </c>
      <c r="G118" s="78">
        <v>13.74</v>
      </c>
    </row>
    <row r="119" spans="2:7" ht="18" customHeight="1">
      <c r="B119" s="45">
        <v>2016</v>
      </c>
      <c r="C119" s="42" t="s">
        <v>52</v>
      </c>
      <c r="D119" s="81">
        <v>6.42</v>
      </c>
      <c r="E119" s="77">
        <v>1.68</v>
      </c>
      <c r="F119" s="77">
        <v>17.66</v>
      </c>
      <c r="G119" s="78">
        <v>17.96</v>
      </c>
    </row>
    <row r="120" spans="2:7" ht="18" customHeight="1">
      <c r="B120" s="45">
        <v>2016</v>
      </c>
      <c r="C120" s="42" t="s">
        <v>51</v>
      </c>
      <c r="D120" s="81">
        <v>6.64</v>
      </c>
      <c r="E120" s="77">
        <v>1.67</v>
      </c>
      <c r="F120" s="77">
        <v>18.100000000000001</v>
      </c>
      <c r="G120" s="78">
        <v>17.84</v>
      </c>
    </row>
    <row r="121" spans="2:7" ht="18" customHeight="1">
      <c r="B121" s="45">
        <v>2016</v>
      </c>
      <c r="C121" s="42" t="s">
        <v>44</v>
      </c>
      <c r="D121" s="81">
        <v>6.78</v>
      </c>
      <c r="E121" s="77">
        <v>1.6</v>
      </c>
      <c r="F121" s="77">
        <v>18.18</v>
      </c>
      <c r="G121" s="78">
        <v>18.09</v>
      </c>
    </row>
    <row r="122" spans="2:7" ht="18" customHeight="1">
      <c r="B122" s="45">
        <v>2016</v>
      </c>
      <c r="C122" s="42" t="s">
        <v>49</v>
      </c>
      <c r="D122" s="81">
        <v>6.44</v>
      </c>
      <c r="E122" s="77">
        <v>1.59</v>
      </c>
      <c r="F122" s="77">
        <v>18.22</v>
      </c>
      <c r="G122" s="78">
        <v>18.2</v>
      </c>
    </row>
    <row r="123" spans="2:7" ht="18" customHeight="1">
      <c r="B123" s="45">
        <v>2016</v>
      </c>
      <c r="C123" s="42" t="s">
        <v>48</v>
      </c>
      <c r="D123" s="81">
        <v>6.89</v>
      </c>
      <c r="E123" s="77">
        <v>1.49</v>
      </c>
      <c r="F123" s="77">
        <v>18.04</v>
      </c>
      <c r="G123" s="78">
        <v>18.079999999999998</v>
      </c>
    </row>
    <row r="124" spans="2:7" ht="18" customHeight="1">
      <c r="B124" s="45">
        <v>2016</v>
      </c>
      <c r="C124" s="42" t="s">
        <v>47</v>
      </c>
      <c r="D124" s="81">
        <v>7.17</v>
      </c>
      <c r="E124" s="77">
        <v>1.35</v>
      </c>
      <c r="F124" s="77">
        <v>17.87</v>
      </c>
      <c r="G124" s="78">
        <v>18.14</v>
      </c>
    </row>
    <row r="125" spans="2:7" ht="18" customHeight="1">
      <c r="B125" s="45">
        <v>2016</v>
      </c>
      <c r="C125" s="42" t="s">
        <v>46</v>
      </c>
      <c r="D125" s="81">
        <v>7.49</v>
      </c>
      <c r="E125" s="77">
        <v>1.4</v>
      </c>
      <c r="F125" s="77">
        <v>17.91</v>
      </c>
      <c r="G125" s="78">
        <v>18.25</v>
      </c>
    </row>
    <row r="126" spans="2:7" ht="18" customHeight="1">
      <c r="B126" s="45">
        <v>2016</v>
      </c>
      <c r="C126" s="42" t="s">
        <v>45</v>
      </c>
      <c r="D126" s="81">
        <v>7.57</v>
      </c>
      <c r="E126" s="77">
        <v>1.56</v>
      </c>
      <c r="F126" s="77">
        <v>18</v>
      </c>
      <c r="G126" s="78">
        <v>18.45</v>
      </c>
    </row>
    <row r="127" spans="2:7" ht="18" customHeight="1">
      <c r="B127" s="45">
        <v>2015</v>
      </c>
      <c r="C127" s="42" t="s">
        <v>50</v>
      </c>
      <c r="D127" s="81">
        <v>8.02</v>
      </c>
      <c r="E127" s="77">
        <v>1.56</v>
      </c>
      <c r="F127" s="77">
        <v>18.3</v>
      </c>
      <c r="G127" s="78">
        <v>18.48</v>
      </c>
    </row>
    <row r="128" spans="2:7" ht="18" customHeight="1">
      <c r="B128" s="45">
        <v>2015</v>
      </c>
      <c r="C128" s="42" t="s">
        <v>55</v>
      </c>
      <c r="D128" s="81">
        <v>7.39</v>
      </c>
      <c r="E128" s="77">
        <v>1.32</v>
      </c>
      <c r="F128" s="77">
        <v>17.16</v>
      </c>
      <c r="G128" s="78">
        <v>17.440000000000001</v>
      </c>
    </row>
    <row r="129" spans="2:7" ht="18" customHeight="1">
      <c r="B129" s="45">
        <v>2015</v>
      </c>
      <c r="C129" s="42" t="s">
        <v>54</v>
      </c>
      <c r="D129" s="81">
        <v>7.54</v>
      </c>
      <c r="E129" s="77">
        <v>1.68</v>
      </c>
      <c r="F129" s="77">
        <v>16.579999999999998</v>
      </c>
      <c r="G129" s="78">
        <v>16.809999999999999</v>
      </c>
    </row>
    <row r="130" spans="2:7" ht="18" customHeight="1">
      <c r="B130" s="45">
        <v>2015</v>
      </c>
      <c r="C130" s="42" t="s">
        <v>53</v>
      </c>
      <c r="D130" s="81">
        <v>7.28</v>
      </c>
      <c r="E130" s="77">
        <v>1.71</v>
      </c>
      <c r="F130" s="77">
        <v>16.82</v>
      </c>
      <c r="G130" s="78">
        <v>16.61</v>
      </c>
    </row>
    <row r="131" spans="2:7" ht="18" customHeight="1">
      <c r="B131" s="45">
        <v>2015</v>
      </c>
      <c r="C131" s="42" t="s">
        <v>52</v>
      </c>
      <c r="D131" s="81">
        <v>6.91</v>
      </c>
      <c r="E131" s="77">
        <v>1.5</v>
      </c>
      <c r="F131" s="77">
        <v>15.68</v>
      </c>
      <c r="G131" s="78">
        <v>15.98</v>
      </c>
    </row>
    <row r="132" spans="2:7" ht="18" customHeight="1">
      <c r="B132" s="45">
        <v>2015</v>
      </c>
      <c r="C132" s="42" t="s">
        <v>51</v>
      </c>
      <c r="D132" s="81">
        <v>6.31</v>
      </c>
      <c r="E132" s="77">
        <v>1.37</v>
      </c>
      <c r="F132" s="77">
        <v>15.75</v>
      </c>
      <c r="G132" s="78">
        <v>16.05</v>
      </c>
    </row>
    <row r="133" spans="2:7" ht="18" customHeight="1">
      <c r="B133" s="45">
        <v>2015</v>
      </c>
      <c r="C133" s="42" t="s">
        <v>44</v>
      </c>
      <c r="D133" s="81">
        <v>6.64</v>
      </c>
      <c r="E133" s="77">
        <v>1.85</v>
      </c>
      <c r="F133" s="77">
        <v>16.059999999999999</v>
      </c>
      <c r="G133" s="78">
        <v>15.67</v>
      </c>
    </row>
    <row r="134" spans="2:7" ht="18" customHeight="1">
      <c r="B134" s="45">
        <v>2015</v>
      </c>
      <c r="C134" s="42" t="s">
        <v>49</v>
      </c>
      <c r="D134" s="81">
        <v>6.55</v>
      </c>
      <c r="E134" s="77">
        <v>1.48</v>
      </c>
      <c r="F134" s="77">
        <v>15.26</v>
      </c>
      <c r="G134" s="78">
        <v>15.1</v>
      </c>
    </row>
    <row r="135" spans="2:7" ht="18" customHeight="1">
      <c r="B135" s="45">
        <v>2015</v>
      </c>
      <c r="C135" s="42" t="s">
        <v>48</v>
      </c>
      <c r="D135" s="81">
        <v>6.6</v>
      </c>
      <c r="E135" s="77">
        <v>1.9</v>
      </c>
      <c r="F135" s="77">
        <v>15.4</v>
      </c>
      <c r="G135" s="78">
        <v>15.52</v>
      </c>
    </row>
    <row r="136" spans="2:7" ht="18" customHeight="1">
      <c r="B136" s="45">
        <v>2015</v>
      </c>
      <c r="C136" s="42" t="s">
        <v>47</v>
      </c>
      <c r="D136" s="81">
        <v>6.63</v>
      </c>
      <c r="E136" s="77">
        <v>1.53</v>
      </c>
      <c r="F136" s="77">
        <v>15.46</v>
      </c>
      <c r="G136" s="78">
        <v>15.68</v>
      </c>
    </row>
    <row r="137" spans="2:7" ht="18" customHeight="1">
      <c r="B137" s="45">
        <v>2015</v>
      </c>
      <c r="C137" s="42" t="s">
        <v>46</v>
      </c>
      <c r="D137" s="81">
        <v>6.68</v>
      </c>
      <c r="E137" s="77">
        <v>1.53</v>
      </c>
      <c r="F137" s="77">
        <v>15.47</v>
      </c>
      <c r="G137" s="78">
        <v>15.67</v>
      </c>
    </row>
    <row r="138" spans="2:7" ht="18" customHeight="1">
      <c r="B138" s="45">
        <v>2015</v>
      </c>
      <c r="C138" s="42" t="s">
        <v>45</v>
      </c>
      <c r="D138" s="81">
        <v>6.65</v>
      </c>
      <c r="E138" s="77">
        <v>1.58</v>
      </c>
      <c r="F138" s="77">
        <v>15.93</v>
      </c>
      <c r="G138" s="78">
        <v>15.95</v>
      </c>
    </row>
    <row r="139" spans="2:7" ht="18" customHeight="1">
      <c r="B139" s="45">
        <v>2014</v>
      </c>
      <c r="C139" s="42" t="s">
        <v>50</v>
      </c>
      <c r="D139" s="81">
        <v>6.81</v>
      </c>
      <c r="E139" s="77">
        <v>1.85</v>
      </c>
      <c r="F139" s="77">
        <v>15.99</v>
      </c>
      <c r="G139" s="78">
        <v>15.86</v>
      </c>
    </row>
    <row r="140" spans="2:7" ht="18" customHeight="1">
      <c r="B140" s="45">
        <v>2014</v>
      </c>
      <c r="C140" s="42" t="s">
        <v>55</v>
      </c>
      <c r="D140" s="81">
        <v>6.72</v>
      </c>
      <c r="E140" s="77">
        <v>1.52</v>
      </c>
      <c r="F140" s="77">
        <v>15.94</v>
      </c>
      <c r="G140" s="78">
        <v>15.66</v>
      </c>
    </row>
    <row r="141" spans="2:7" ht="18" customHeight="1">
      <c r="B141" s="45">
        <v>2014</v>
      </c>
      <c r="C141" s="42" t="s">
        <v>54</v>
      </c>
      <c r="D141" s="81">
        <v>6.64</v>
      </c>
      <c r="E141" s="77">
        <v>1.55</v>
      </c>
      <c r="F141" s="77">
        <v>16</v>
      </c>
      <c r="G141" s="78">
        <v>15.77</v>
      </c>
    </row>
    <row r="142" spans="2:7" ht="18" customHeight="1">
      <c r="B142" s="45">
        <v>2014</v>
      </c>
      <c r="C142" s="42" t="s">
        <v>53</v>
      </c>
      <c r="D142" s="81">
        <v>6.64</v>
      </c>
      <c r="E142" s="77">
        <v>1.51</v>
      </c>
      <c r="F142" s="77">
        <v>16.04</v>
      </c>
      <c r="G142" s="78">
        <v>15.79</v>
      </c>
    </row>
    <row r="143" spans="2:7" ht="18" customHeight="1">
      <c r="B143" s="45">
        <v>2014</v>
      </c>
      <c r="C143" s="42" t="s">
        <v>52</v>
      </c>
      <c r="D143" s="81">
        <v>6.51</v>
      </c>
      <c r="E143" s="77">
        <v>1.5</v>
      </c>
      <c r="F143" s="77">
        <v>16.260000000000002</v>
      </c>
      <c r="G143" s="78">
        <v>16.2</v>
      </c>
    </row>
    <row r="144" spans="2:7" ht="18" customHeight="1">
      <c r="B144" s="45">
        <v>2014</v>
      </c>
      <c r="C144" s="42" t="s">
        <v>51</v>
      </c>
      <c r="D144" s="81">
        <v>6.59</v>
      </c>
      <c r="E144" s="77">
        <v>1.33</v>
      </c>
      <c r="F144" s="77">
        <v>16.91</v>
      </c>
      <c r="G144" s="78">
        <v>17.12</v>
      </c>
    </row>
    <row r="145" spans="2:7" ht="18" customHeight="1">
      <c r="B145" s="45">
        <v>2014</v>
      </c>
      <c r="C145" s="42" t="s">
        <v>44</v>
      </c>
      <c r="D145" s="81">
        <v>6.56</v>
      </c>
      <c r="E145" s="77">
        <v>1.5</v>
      </c>
      <c r="F145" s="77">
        <v>16.36</v>
      </c>
      <c r="G145" s="78">
        <v>15.88</v>
      </c>
    </row>
    <row r="146" spans="2:7" ht="18" customHeight="1">
      <c r="B146" s="45">
        <v>2014</v>
      </c>
      <c r="C146" s="42" t="s">
        <v>49</v>
      </c>
      <c r="D146" s="81">
        <v>6.42</v>
      </c>
      <c r="E146" s="77">
        <v>1.54</v>
      </c>
      <c r="F146" s="77">
        <v>16.97</v>
      </c>
      <c r="G146" s="78">
        <v>17.850000000000001</v>
      </c>
    </row>
    <row r="147" spans="2:7" ht="18" customHeight="1">
      <c r="B147" s="45">
        <v>2014</v>
      </c>
      <c r="C147" s="42" t="s">
        <v>48</v>
      </c>
      <c r="D147" s="81">
        <v>6.48</v>
      </c>
      <c r="E147" s="77">
        <v>1.53</v>
      </c>
      <c r="F147" s="77">
        <v>16.7</v>
      </c>
      <c r="G147" s="78">
        <v>16.440000000000001</v>
      </c>
    </row>
    <row r="148" spans="2:7" ht="18" customHeight="1">
      <c r="B148" s="45">
        <v>2014</v>
      </c>
      <c r="C148" s="42" t="s">
        <v>47</v>
      </c>
      <c r="D148" s="81">
        <v>6.61</v>
      </c>
      <c r="E148" s="77">
        <v>1.56</v>
      </c>
      <c r="F148" s="77">
        <v>16.91</v>
      </c>
      <c r="G148" s="78">
        <v>16.440000000000001</v>
      </c>
    </row>
    <row r="149" spans="2:7" ht="18" customHeight="1">
      <c r="B149" s="45">
        <v>2014</v>
      </c>
      <c r="C149" s="42" t="s">
        <v>46</v>
      </c>
      <c r="D149" s="81">
        <v>6.57</v>
      </c>
      <c r="E149" s="77">
        <v>1.49</v>
      </c>
      <c r="F149" s="77">
        <v>17.059999999999999</v>
      </c>
      <c r="G149" s="78">
        <v>16.88</v>
      </c>
    </row>
    <row r="150" spans="2:7" ht="18" customHeight="1" thickBot="1">
      <c r="B150" s="46">
        <v>2014</v>
      </c>
      <c r="C150" s="43" t="s">
        <v>45</v>
      </c>
      <c r="D150" s="82">
        <v>6.55</v>
      </c>
      <c r="E150" s="79">
        <v>1.56</v>
      </c>
      <c r="F150" s="79">
        <v>17.03</v>
      </c>
      <c r="G150" s="80">
        <v>16.82</v>
      </c>
    </row>
    <row r="151" spans="2:7" ht="18" customHeight="1">
      <c r="B151" s="76"/>
    </row>
  </sheetData>
  <autoFilter ref="B5:G5" xr:uid="{5D46799E-3ECE-401B-A31A-879D7BC21678}"/>
  <sortState xmlns:xlrd2="http://schemas.microsoft.com/office/spreadsheetml/2017/richdata2" ref="B6:G150">
    <sortCondition descending="1" ref="B6:B150"/>
    <sortCondition ref="C6:C150" customList="December,November,October,September,August,July,June,May,April,March,February,January"/>
  </sortState>
  <phoneticPr fontId="5"/>
  <hyperlinks>
    <hyperlink ref="J4" r:id="rId1" xr:uid="{F15765CF-307D-4A9A-BD6D-0FCEF526F0C5}"/>
  </hyperlinks>
  <pageMargins left="0.7" right="0.7" top="0.75" bottom="0.75" header="0.3" footer="0.3"/>
  <pageSetup scale="24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845FD-1B4B-408C-98DC-15D202970014}">
  <sheetPr>
    <pageSetUpPr fitToPage="1"/>
  </sheetPr>
  <dimension ref="A1:L19"/>
  <sheetViews>
    <sheetView showGridLines="0" zoomScale="83" zoomScaleNormal="83" workbookViewId="0"/>
  </sheetViews>
  <sheetFormatPr defaultColWidth="0" defaultRowHeight="13.8" outlineLevelRow="1"/>
  <cols>
    <col min="1" max="1" width="12.69921875" style="22" customWidth="1"/>
    <col min="2" max="2" width="59.796875" style="22" customWidth="1"/>
    <col min="3" max="3" width="12.69921875" style="22" customWidth="1"/>
    <col min="4" max="4" width="50.8984375" style="22" customWidth="1"/>
    <col min="5" max="5" width="12.69921875" style="22" customWidth="1"/>
    <col min="6" max="6" width="50.8984375" style="22" customWidth="1"/>
    <col min="7" max="7" width="12.69921875" style="22" customWidth="1"/>
    <col min="8" max="8" width="50.8984375" style="22" customWidth="1"/>
    <col min="9" max="9" width="12.69921875" style="22" customWidth="1"/>
    <col min="10" max="10" width="50.8984375" style="22" customWidth="1"/>
    <col min="11" max="11" width="12.69921875" style="22" customWidth="1"/>
    <col min="12" max="12" width="2.69921875" style="22" customWidth="1"/>
    <col min="13" max="16384" width="7.69921875" style="22" hidden="1"/>
  </cols>
  <sheetData>
    <row r="1" spans="1:12" s="16" customFormat="1" ht="54.9" customHeight="1">
      <c r="A1" s="1"/>
      <c r="B1" s="4" t="s">
        <v>6</v>
      </c>
      <c r="C1" s="1"/>
      <c r="D1" s="1"/>
      <c r="E1" s="1"/>
      <c r="F1" s="1"/>
      <c r="G1" s="1"/>
      <c r="H1" s="1"/>
      <c r="I1" s="1"/>
      <c r="J1" s="1"/>
      <c r="K1" s="1"/>
      <c r="L1" s="8"/>
    </row>
    <row r="2" spans="1:12" s="16" customFormat="1" ht="3.9" customHeight="1">
      <c r="A2" s="3"/>
      <c r="B2" s="2"/>
      <c r="C2" s="3"/>
      <c r="D2" s="3"/>
      <c r="E2" s="3"/>
      <c r="F2" s="3"/>
      <c r="G2" s="3"/>
      <c r="H2" s="3"/>
      <c r="I2" s="3"/>
      <c r="J2" s="3"/>
      <c r="K2" s="3"/>
      <c r="L2" s="8"/>
    </row>
    <row r="3" spans="1:12" s="5" customFormat="1" ht="15" customHeight="1">
      <c r="L3" s="8"/>
    </row>
    <row r="4" spans="1:12" s="8" customFormat="1" ht="20.100000000000001" customHeight="1">
      <c r="A4" s="84" t="s">
        <v>36</v>
      </c>
      <c r="B4" s="122" t="s">
        <v>71</v>
      </c>
      <c r="D4" s="83"/>
    </row>
    <row r="5" spans="1:12" s="98" customFormat="1" ht="21.9" hidden="1" customHeight="1" outlineLevel="1">
      <c r="B5" s="101">
        <f>IF(ISBLANK(B7),#REF!,B7)</f>
        <v>2020</v>
      </c>
      <c r="C5" s="102">
        <f t="shared" ref="C5:K5" si="0">IF(ISBLANK(C7),B5,C7)</f>
        <v>2020</v>
      </c>
      <c r="D5" s="102">
        <f t="shared" si="0"/>
        <v>2021</v>
      </c>
      <c r="E5" s="102">
        <f t="shared" si="0"/>
        <v>2021</v>
      </c>
      <c r="F5" s="102">
        <f t="shared" si="0"/>
        <v>2022</v>
      </c>
      <c r="G5" s="102">
        <f t="shared" si="0"/>
        <v>2022</v>
      </c>
      <c r="H5" s="102">
        <f t="shared" si="0"/>
        <v>2023</v>
      </c>
      <c r="I5" s="102">
        <f t="shared" si="0"/>
        <v>2023</v>
      </c>
      <c r="J5" s="102">
        <f t="shared" si="0"/>
        <v>2024</v>
      </c>
      <c r="K5" s="103">
        <f t="shared" si="0"/>
        <v>2024</v>
      </c>
    </row>
    <row r="6" spans="1:12" s="86" customFormat="1" ht="21.9" customHeight="1" collapsed="1" thickBot="1">
      <c r="A6" s="85"/>
      <c r="B6" s="104" t="s">
        <v>38</v>
      </c>
      <c r="C6" s="104"/>
      <c r="D6" s="104"/>
      <c r="E6" s="104"/>
      <c r="F6" s="104"/>
      <c r="G6" s="104"/>
      <c r="H6" s="104"/>
      <c r="I6" s="104"/>
      <c r="J6" s="104"/>
      <c r="K6" s="105"/>
    </row>
    <row r="7" spans="1:12" s="86" customFormat="1" ht="21.9" customHeight="1">
      <c r="A7" s="137" t="s">
        <v>68</v>
      </c>
      <c r="B7" s="89">
        <v>2020</v>
      </c>
      <c r="C7" s="90"/>
      <c r="D7" s="89">
        <v>2021</v>
      </c>
      <c r="E7" s="90"/>
      <c r="F7" s="89">
        <v>2022</v>
      </c>
      <c r="G7" s="90"/>
      <c r="H7" s="89">
        <v>2023</v>
      </c>
      <c r="I7" s="90"/>
      <c r="J7" s="89">
        <v>2024</v>
      </c>
      <c r="K7" s="90"/>
    </row>
    <row r="8" spans="1:12" s="93" customFormat="1" ht="21.9" customHeight="1">
      <c r="A8" s="138"/>
      <c r="B8" s="91" t="s">
        <v>26</v>
      </c>
      <c r="C8" s="92" t="s">
        <v>39</v>
      </c>
      <c r="D8" s="91" t="s">
        <v>26</v>
      </c>
      <c r="E8" s="92" t="s">
        <v>39</v>
      </c>
      <c r="F8" s="91" t="s">
        <v>26</v>
      </c>
      <c r="G8" s="92" t="s">
        <v>39</v>
      </c>
      <c r="H8" s="91" t="s">
        <v>26</v>
      </c>
      <c r="I8" s="92" t="s">
        <v>39</v>
      </c>
      <c r="J8" s="91" t="s">
        <v>26</v>
      </c>
      <c r="K8" s="92" t="s">
        <v>39</v>
      </c>
    </row>
    <row r="9" spans="1:12" ht="30" customHeight="1">
      <c r="A9" s="96">
        <v>1</v>
      </c>
      <c r="B9" s="87" t="s">
        <v>97</v>
      </c>
      <c r="C9" s="123">
        <v>135959.70000000001</v>
      </c>
      <c r="D9" s="87" t="s">
        <v>72</v>
      </c>
      <c r="E9" s="123">
        <v>165655.4</v>
      </c>
      <c r="F9" s="87" t="s">
        <v>73</v>
      </c>
      <c r="G9" s="123">
        <v>163278.29999999999</v>
      </c>
      <c r="H9" s="87" t="s">
        <v>73</v>
      </c>
      <c r="I9" s="123">
        <v>188737.9</v>
      </c>
      <c r="J9" s="87" t="s">
        <v>72</v>
      </c>
      <c r="K9" s="123">
        <v>203638.1</v>
      </c>
    </row>
    <row r="10" spans="1:12" ht="30" customHeight="1">
      <c r="A10" s="94">
        <v>2</v>
      </c>
      <c r="B10" s="87" t="s">
        <v>73</v>
      </c>
      <c r="C10" s="123">
        <v>130353.4</v>
      </c>
      <c r="D10" s="87" t="s">
        <v>73</v>
      </c>
      <c r="E10" s="123">
        <v>130896.6</v>
      </c>
      <c r="F10" s="87" t="s">
        <v>72</v>
      </c>
      <c r="G10" s="123">
        <v>152269.79999999999</v>
      </c>
      <c r="H10" s="87" t="s">
        <v>72</v>
      </c>
      <c r="I10" s="123">
        <v>187409</v>
      </c>
      <c r="J10" s="87" t="s">
        <v>73</v>
      </c>
      <c r="K10" s="123">
        <v>189120.4</v>
      </c>
    </row>
    <row r="11" spans="1:12" ht="30" customHeight="1">
      <c r="A11" s="94">
        <v>3</v>
      </c>
      <c r="B11" s="87" t="s">
        <v>74</v>
      </c>
      <c r="C11" s="123">
        <v>32918.400000000001</v>
      </c>
      <c r="D11" s="87" t="s">
        <v>74</v>
      </c>
      <c r="E11" s="123">
        <v>42700.6</v>
      </c>
      <c r="F11" s="87" t="s">
        <v>74</v>
      </c>
      <c r="G11" s="123">
        <v>47311.3</v>
      </c>
      <c r="H11" s="87" t="s">
        <v>74</v>
      </c>
      <c r="I11" s="123">
        <v>45500.2</v>
      </c>
      <c r="J11" s="87" t="s">
        <v>74</v>
      </c>
      <c r="K11" s="123">
        <v>56826.7</v>
      </c>
    </row>
    <row r="12" spans="1:12" ht="30" customHeight="1">
      <c r="A12" s="94">
        <v>4</v>
      </c>
      <c r="B12" s="87" t="s">
        <v>75</v>
      </c>
      <c r="C12" s="123">
        <v>22242.7</v>
      </c>
      <c r="D12" s="87" t="s">
        <v>75</v>
      </c>
      <c r="E12" s="123">
        <v>26141.1</v>
      </c>
      <c r="F12" s="87" t="s">
        <v>75</v>
      </c>
      <c r="G12" s="123">
        <v>37131.800000000003</v>
      </c>
      <c r="H12" s="87" t="s">
        <v>75</v>
      </c>
      <c r="I12" s="123">
        <v>34612.5</v>
      </c>
      <c r="J12" s="87" t="s">
        <v>75</v>
      </c>
      <c r="K12" s="123">
        <v>38424.5</v>
      </c>
    </row>
    <row r="13" spans="1:12" ht="30" customHeight="1">
      <c r="A13" s="94">
        <v>5</v>
      </c>
      <c r="B13" s="87" t="s">
        <v>40</v>
      </c>
      <c r="C13" s="123">
        <v>16687.900000000001</v>
      </c>
      <c r="D13" s="87" t="s">
        <v>40</v>
      </c>
      <c r="E13" s="123">
        <v>21095.1</v>
      </c>
      <c r="F13" s="87" t="s">
        <v>40</v>
      </c>
      <c r="G13" s="123">
        <v>29398</v>
      </c>
      <c r="H13" s="87" t="s">
        <v>78</v>
      </c>
      <c r="I13" s="123">
        <v>32278.6</v>
      </c>
      <c r="J13" s="87" t="s">
        <v>80</v>
      </c>
      <c r="K13" s="123">
        <v>30346.9</v>
      </c>
    </row>
    <row r="14" spans="1:12" ht="30" customHeight="1">
      <c r="A14" s="94">
        <v>6</v>
      </c>
      <c r="B14" s="87" t="s">
        <v>76</v>
      </c>
      <c r="C14" s="123">
        <v>16334.1</v>
      </c>
      <c r="D14" s="87" t="s">
        <v>78</v>
      </c>
      <c r="E14" s="123">
        <v>19137.900000000001</v>
      </c>
      <c r="F14" s="87" t="s">
        <v>78</v>
      </c>
      <c r="G14" s="123">
        <v>27531.8</v>
      </c>
      <c r="H14" s="87" t="s">
        <v>77</v>
      </c>
      <c r="I14" s="123">
        <v>27129.9</v>
      </c>
      <c r="J14" s="87" t="s">
        <v>78</v>
      </c>
      <c r="K14" s="123">
        <v>26695.5</v>
      </c>
    </row>
    <row r="15" spans="1:12" ht="30" customHeight="1">
      <c r="A15" s="94">
        <v>7</v>
      </c>
      <c r="B15" s="87" t="s">
        <v>77</v>
      </c>
      <c r="C15" s="123">
        <v>15811.9</v>
      </c>
      <c r="D15" s="87" t="s">
        <v>77</v>
      </c>
      <c r="E15" s="123">
        <v>18978.099999999999</v>
      </c>
      <c r="F15" s="87" t="s">
        <v>80</v>
      </c>
      <c r="G15" s="123">
        <v>26948.400000000001</v>
      </c>
      <c r="H15" s="87" t="s">
        <v>80</v>
      </c>
      <c r="I15" s="123">
        <v>23052.3</v>
      </c>
      <c r="J15" s="87" t="s">
        <v>77</v>
      </c>
      <c r="K15" s="123">
        <v>26591.7</v>
      </c>
    </row>
    <row r="16" spans="1:12" ht="30" customHeight="1">
      <c r="A16" s="94">
        <v>8</v>
      </c>
      <c r="B16" s="87" t="s">
        <v>78</v>
      </c>
      <c r="C16" s="123">
        <v>14889</v>
      </c>
      <c r="D16" s="87" t="s">
        <v>80</v>
      </c>
      <c r="E16" s="123">
        <v>15241.2</v>
      </c>
      <c r="F16" s="87" t="s">
        <v>77</v>
      </c>
      <c r="G16" s="123">
        <v>21835.9</v>
      </c>
      <c r="H16" s="87" t="s">
        <v>40</v>
      </c>
      <c r="I16" s="123">
        <v>20356.2</v>
      </c>
      <c r="J16" s="87" t="s">
        <v>79</v>
      </c>
      <c r="K16" s="123">
        <v>19900.599999999999</v>
      </c>
    </row>
    <row r="17" spans="1:11" ht="30" customHeight="1">
      <c r="A17" s="94">
        <v>9</v>
      </c>
      <c r="B17" s="87" t="s">
        <v>98</v>
      </c>
      <c r="C17" s="123">
        <v>10964.5</v>
      </c>
      <c r="D17" s="87" t="s">
        <v>76</v>
      </c>
      <c r="E17" s="123">
        <v>13652.7</v>
      </c>
      <c r="F17" s="87" t="s">
        <v>76</v>
      </c>
      <c r="G17" s="123">
        <v>14145.6</v>
      </c>
      <c r="H17" s="87" t="s">
        <v>79</v>
      </c>
      <c r="I17" s="123">
        <v>17683.5</v>
      </c>
      <c r="J17" s="87" t="s">
        <v>76</v>
      </c>
      <c r="K17" s="123">
        <v>17757.599999999999</v>
      </c>
    </row>
    <row r="18" spans="1:11" ht="30" customHeight="1" thickBot="1">
      <c r="A18" s="95">
        <v>10</v>
      </c>
      <c r="B18" s="88" t="s">
        <v>80</v>
      </c>
      <c r="C18" s="124">
        <v>10347.1</v>
      </c>
      <c r="D18" s="88" t="s">
        <v>79</v>
      </c>
      <c r="E18" s="124">
        <v>11116.2</v>
      </c>
      <c r="F18" s="88" t="s">
        <v>79</v>
      </c>
      <c r="G18" s="124">
        <v>12210.6</v>
      </c>
      <c r="H18" s="88" t="s">
        <v>81</v>
      </c>
      <c r="I18" s="124">
        <v>17651.2</v>
      </c>
      <c r="J18" s="88" t="s">
        <v>82</v>
      </c>
      <c r="K18" s="124">
        <v>15023.9</v>
      </c>
    </row>
    <row r="19" spans="1:11">
      <c r="J19" s="72"/>
      <c r="K19" s="125"/>
    </row>
  </sheetData>
  <mergeCells count="1">
    <mergeCell ref="A7:A8"/>
  </mergeCells>
  <phoneticPr fontId="5"/>
  <hyperlinks>
    <hyperlink ref="B4" r:id="rId1" xr:uid="{6E9351D2-4EDE-4859-BBE3-E5571E63142A}"/>
  </hyperlinks>
  <pageMargins left="0.7" right="0.7" top="0.75" bottom="0.75" header="0.3" footer="0.3"/>
  <pageSetup scale="24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3D20F-9AFE-4F7B-A784-4BE8105043EA}">
  <sheetPr>
    <pageSetUpPr fitToPage="1"/>
  </sheetPr>
  <dimension ref="A1:L40"/>
  <sheetViews>
    <sheetView showGridLines="0" zoomScale="90" zoomScaleNormal="80" workbookViewId="0">
      <pane ySplit="8" topLeftCell="A9" activePane="bottomLeft" state="frozen"/>
      <selection activeCell="B4" sqref="B4"/>
      <selection pane="bottomLeft"/>
    </sheetView>
  </sheetViews>
  <sheetFormatPr defaultColWidth="0" defaultRowHeight="13.8" outlineLevelRow="1"/>
  <cols>
    <col min="1" max="1" width="12.69921875" style="22" customWidth="1"/>
    <col min="2" max="2" width="59.796875" style="22" customWidth="1"/>
    <col min="3" max="3" width="12.69921875" style="22" customWidth="1"/>
    <col min="4" max="4" width="50.8984375" style="22" customWidth="1"/>
    <col min="5" max="5" width="12.69921875" style="22" customWidth="1"/>
    <col min="6" max="6" width="50.8984375" style="22" customWidth="1"/>
    <col min="7" max="7" width="12.69921875" style="22" customWidth="1"/>
    <col min="8" max="8" width="50.8984375" style="22" customWidth="1"/>
    <col min="9" max="9" width="12.69921875" style="22" customWidth="1"/>
    <col min="10" max="10" width="50.8984375" style="22" customWidth="1"/>
    <col min="11" max="11" width="12.69921875" style="22" customWidth="1"/>
    <col min="12" max="12" width="2.69921875" style="22" customWidth="1"/>
    <col min="13" max="16384" width="7.69921875" style="22" hidden="1"/>
  </cols>
  <sheetData>
    <row r="1" spans="1:12" s="16" customFormat="1" ht="54.9" customHeight="1">
      <c r="A1" s="1"/>
      <c r="B1" s="4" t="s">
        <v>7</v>
      </c>
      <c r="C1" s="1"/>
      <c r="D1" s="1"/>
      <c r="E1" s="1"/>
      <c r="F1" s="1"/>
      <c r="G1" s="1"/>
      <c r="H1" s="1"/>
      <c r="I1" s="1"/>
      <c r="J1" s="1"/>
      <c r="K1" s="1"/>
      <c r="L1" s="8"/>
    </row>
    <row r="2" spans="1:12" s="16" customFormat="1" ht="3.9" customHeight="1">
      <c r="A2" s="3"/>
      <c r="B2" s="2"/>
      <c r="C2" s="3"/>
      <c r="D2" s="3"/>
      <c r="E2" s="3"/>
      <c r="F2" s="3"/>
      <c r="G2" s="3"/>
      <c r="H2" s="3"/>
      <c r="I2" s="3"/>
      <c r="J2" s="3"/>
      <c r="K2" s="3"/>
      <c r="L2" s="8"/>
    </row>
    <row r="3" spans="1:12" s="5" customFormat="1" ht="15" customHeight="1">
      <c r="L3" s="8"/>
    </row>
    <row r="4" spans="1:12" s="8" customFormat="1" ht="20.100000000000001" customHeight="1">
      <c r="A4" s="84" t="s">
        <v>36</v>
      </c>
      <c r="B4" s="122" t="s">
        <v>83</v>
      </c>
      <c r="D4" s="83"/>
    </row>
    <row r="5" spans="1:12" s="97" customFormat="1" ht="21.9" hidden="1" customHeight="1" outlineLevel="1">
      <c r="B5" s="101">
        <f>IF(ISBLANK(B7),#REF!,B7)</f>
        <v>2020</v>
      </c>
      <c r="C5" s="102">
        <f t="shared" ref="C5:K5" si="0">IF(ISBLANK(C7),B5,C7)</f>
        <v>2020</v>
      </c>
      <c r="D5" s="102">
        <f t="shared" si="0"/>
        <v>2021</v>
      </c>
      <c r="E5" s="102">
        <f t="shared" si="0"/>
        <v>2021</v>
      </c>
      <c r="F5" s="102">
        <f t="shared" si="0"/>
        <v>2022</v>
      </c>
      <c r="G5" s="102">
        <f t="shared" si="0"/>
        <v>2022</v>
      </c>
      <c r="H5" s="102">
        <f t="shared" si="0"/>
        <v>2023</v>
      </c>
      <c r="I5" s="102">
        <f t="shared" si="0"/>
        <v>2023</v>
      </c>
      <c r="J5" s="102">
        <f t="shared" si="0"/>
        <v>2024</v>
      </c>
      <c r="K5" s="103">
        <f t="shared" si="0"/>
        <v>2024</v>
      </c>
    </row>
    <row r="6" spans="1:12" s="86" customFormat="1" ht="21.9" customHeight="1" collapsed="1" thickBot="1">
      <c r="A6" s="85"/>
      <c r="B6" s="104" t="s">
        <v>41</v>
      </c>
      <c r="C6" s="104"/>
      <c r="D6" s="104"/>
      <c r="E6" s="104"/>
      <c r="F6" s="104"/>
      <c r="G6" s="104"/>
      <c r="H6" s="104"/>
      <c r="I6" s="104"/>
      <c r="J6" s="104"/>
      <c r="K6" s="105"/>
    </row>
    <row r="7" spans="1:12" s="86" customFormat="1" ht="21.9" customHeight="1">
      <c r="A7" s="137" t="s">
        <v>68</v>
      </c>
      <c r="B7" s="89">
        <v>2020</v>
      </c>
      <c r="C7" s="90"/>
      <c r="D7" s="89">
        <v>2021</v>
      </c>
      <c r="E7" s="90"/>
      <c r="F7" s="89">
        <v>2022</v>
      </c>
      <c r="G7" s="90"/>
      <c r="H7" s="89">
        <v>2023</v>
      </c>
      <c r="I7" s="90"/>
      <c r="J7" s="89">
        <v>2024</v>
      </c>
      <c r="K7" s="90"/>
    </row>
    <row r="8" spans="1:12" s="93" customFormat="1" ht="21.9" customHeight="1">
      <c r="A8" s="138"/>
      <c r="B8" s="91" t="s">
        <v>26</v>
      </c>
      <c r="C8" s="92" t="s">
        <v>39</v>
      </c>
      <c r="D8" s="91" t="s">
        <v>26</v>
      </c>
      <c r="E8" s="92" t="s">
        <v>39</v>
      </c>
      <c r="F8" s="91" t="s">
        <v>26</v>
      </c>
      <c r="G8" s="92" t="s">
        <v>39</v>
      </c>
      <c r="H8" s="91" t="s">
        <v>26</v>
      </c>
      <c r="I8" s="92" t="s">
        <v>39</v>
      </c>
      <c r="J8" s="91" t="s">
        <v>26</v>
      </c>
      <c r="K8" s="92" t="s">
        <v>39</v>
      </c>
    </row>
    <row r="9" spans="1:12" ht="30" customHeight="1">
      <c r="A9" s="94">
        <v>1</v>
      </c>
      <c r="B9" s="87" t="s">
        <v>84</v>
      </c>
      <c r="C9" s="123">
        <v>231854.3</v>
      </c>
      <c r="D9" s="87" t="s">
        <v>85</v>
      </c>
      <c r="E9" s="123">
        <v>335338.09999999998</v>
      </c>
      <c r="F9" s="87" t="s">
        <v>85</v>
      </c>
      <c r="G9" s="123">
        <v>597654</v>
      </c>
      <c r="H9" s="87" t="s">
        <v>85</v>
      </c>
      <c r="I9" s="123">
        <v>605994.1</v>
      </c>
      <c r="J9" s="87" t="s">
        <v>85</v>
      </c>
      <c r="K9" s="123">
        <v>552450.19999999995</v>
      </c>
    </row>
    <row r="10" spans="1:12" ht="30" customHeight="1">
      <c r="A10" s="94">
        <v>2</v>
      </c>
      <c r="B10" s="87" t="s">
        <v>99</v>
      </c>
      <c r="C10" s="123">
        <v>201141.7</v>
      </c>
      <c r="D10" s="87" t="s">
        <v>84</v>
      </c>
      <c r="E10" s="123">
        <v>254821.8</v>
      </c>
      <c r="F10" s="87" t="s">
        <v>84</v>
      </c>
      <c r="G10" s="123">
        <v>308508</v>
      </c>
      <c r="H10" s="87" t="s">
        <v>84</v>
      </c>
      <c r="I10" s="123">
        <v>289819.40000000002</v>
      </c>
      <c r="J10" s="87" t="s">
        <v>84</v>
      </c>
      <c r="K10" s="123">
        <v>312907.2</v>
      </c>
    </row>
    <row r="11" spans="1:12" ht="30" customHeight="1">
      <c r="A11" s="94">
        <v>3</v>
      </c>
      <c r="B11" s="87" t="s">
        <v>86</v>
      </c>
      <c r="C11" s="123">
        <v>105100.6</v>
      </c>
      <c r="D11" s="87" t="s">
        <v>86</v>
      </c>
      <c r="E11" s="123">
        <v>155539.20000000001</v>
      </c>
      <c r="F11" s="87" t="s">
        <v>86</v>
      </c>
      <c r="G11" s="123">
        <v>150634</v>
      </c>
      <c r="H11" s="87" t="s">
        <v>87</v>
      </c>
      <c r="I11" s="123">
        <v>139123.5</v>
      </c>
      <c r="J11" s="87" t="s">
        <v>87</v>
      </c>
      <c r="K11" s="123">
        <v>139191.5</v>
      </c>
    </row>
    <row r="12" spans="1:12" ht="30" customHeight="1">
      <c r="A12" s="94">
        <v>4</v>
      </c>
      <c r="B12" s="87" t="s">
        <v>87</v>
      </c>
      <c r="C12" s="123">
        <v>94105.2</v>
      </c>
      <c r="D12" s="87" t="s">
        <v>87</v>
      </c>
      <c r="E12" s="123">
        <v>120828.5</v>
      </c>
      <c r="F12" s="87" t="s">
        <v>87</v>
      </c>
      <c r="G12" s="123">
        <v>145771</v>
      </c>
      <c r="H12" s="87" t="s">
        <v>86</v>
      </c>
      <c r="I12" s="123">
        <v>120789.6</v>
      </c>
      <c r="J12" s="87" t="s">
        <v>89</v>
      </c>
      <c r="K12" s="123">
        <v>113426.6</v>
      </c>
    </row>
    <row r="13" spans="1:12" ht="30" customHeight="1">
      <c r="A13" s="94">
        <v>5</v>
      </c>
      <c r="B13" s="87" t="s">
        <v>100</v>
      </c>
      <c r="C13" s="123">
        <v>75918.8</v>
      </c>
      <c r="D13" s="87" t="s">
        <v>94</v>
      </c>
      <c r="E13" s="123">
        <v>99462.8</v>
      </c>
      <c r="F13" s="87" t="s">
        <v>89</v>
      </c>
      <c r="G13" s="123">
        <v>101290</v>
      </c>
      <c r="H13" s="87" t="s">
        <v>89</v>
      </c>
      <c r="I13" s="123">
        <v>99229.9</v>
      </c>
      <c r="J13" s="87" t="s">
        <v>86</v>
      </c>
      <c r="K13" s="123">
        <v>101792.8</v>
      </c>
    </row>
    <row r="14" spans="1:12" ht="30" customHeight="1">
      <c r="A14" s="94">
        <v>6</v>
      </c>
      <c r="B14" s="87" t="s">
        <v>89</v>
      </c>
      <c r="C14" s="123">
        <v>69232.899999999994</v>
      </c>
      <c r="D14" s="87" t="s">
        <v>89</v>
      </c>
      <c r="E14" s="123">
        <v>98231.3</v>
      </c>
      <c r="F14" s="87" t="s">
        <v>88</v>
      </c>
      <c r="G14" s="123">
        <v>92896</v>
      </c>
      <c r="H14" s="87" t="s">
        <v>88</v>
      </c>
      <c r="I14" s="123">
        <v>90556.9</v>
      </c>
      <c r="J14" s="87" t="s">
        <v>88</v>
      </c>
      <c r="K14" s="123">
        <v>99858.8</v>
      </c>
    </row>
    <row r="15" spans="1:12" ht="30" customHeight="1">
      <c r="A15" s="94">
        <v>7</v>
      </c>
      <c r="B15" s="87" t="s">
        <v>90</v>
      </c>
      <c r="C15" s="123">
        <v>48934</v>
      </c>
      <c r="D15" s="87" t="s">
        <v>88</v>
      </c>
      <c r="E15" s="123">
        <v>88442.5</v>
      </c>
      <c r="F15" s="87" t="s">
        <v>94</v>
      </c>
      <c r="G15" s="123">
        <v>84983</v>
      </c>
      <c r="H15" s="87" t="s">
        <v>94</v>
      </c>
      <c r="I15" s="123">
        <v>89653.9</v>
      </c>
      <c r="J15" s="87" t="s">
        <v>94</v>
      </c>
      <c r="K15" s="123">
        <v>98869.3</v>
      </c>
    </row>
    <row r="16" spans="1:12" ht="30" customHeight="1">
      <c r="A16" s="94">
        <v>8</v>
      </c>
      <c r="B16" s="87" t="s">
        <v>91</v>
      </c>
      <c r="C16" s="123">
        <v>29063.7</v>
      </c>
      <c r="D16" s="87" t="s">
        <v>91</v>
      </c>
      <c r="E16" s="123">
        <v>38963.9</v>
      </c>
      <c r="F16" s="87" t="s">
        <v>91</v>
      </c>
      <c r="G16" s="123">
        <v>49336</v>
      </c>
      <c r="H16" s="87" t="s">
        <v>93</v>
      </c>
      <c r="I16" s="123">
        <v>63049.2</v>
      </c>
      <c r="J16" s="87" t="s">
        <v>93</v>
      </c>
      <c r="K16" s="123">
        <v>50374.8</v>
      </c>
    </row>
    <row r="17" spans="1:11" ht="30" customHeight="1">
      <c r="A17" s="94">
        <v>9</v>
      </c>
      <c r="B17" s="87" t="s">
        <v>92</v>
      </c>
      <c r="C17" s="123">
        <v>27955.7</v>
      </c>
      <c r="D17" s="87" t="s">
        <v>93</v>
      </c>
      <c r="E17" s="123">
        <v>38808.800000000003</v>
      </c>
      <c r="F17" s="87" t="s">
        <v>93</v>
      </c>
      <c r="G17" s="123">
        <v>49179</v>
      </c>
      <c r="H17" s="87" t="s">
        <v>95</v>
      </c>
      <c r="I17" s="123">
        <v>58052.800000000003</v>
      </c>
      <c r="J17" s="87" t="s">
        <v>92</v>
      </c>
      <c r="K17" s="123">
        <v>48645.599999999999</v>
      </c>
    </row>
    <row r="18" spans="1:11" ht="30" customHeight="1" thickBot="1">
      <c r="A18" s="95">
        <v>10</v>
      </c>
      <c r="B18" s="88" t="s">
        <v>93</v>
      </c>
      <c r="C18" s="124">
        <v>27413.8</v>
      </c>
      <c r="D18" s="88" t="s">
        <v>92</v>
      </c>
      <c r="E18" s="124">
        <v>35306.9</v>
      </c>
      <c r="F18" s="88" t="s">
        <v>92</v>
      </c>
      <c r="G18" s="124">
        <v>49121</v>
      </c>
      <c r="H18" s="88" t="s">
        <v>92</v>
      </c>
      <c r="I18" s="124">
        <v>49158</v>
      </c>
      <c r="J18" s="88" t="s">
        <v>91</v>
      </c>
      <c r="K18" s="124">
        <v>46898.8</v>
      </c>
    </row>
    <row r="33" spans="2:11">
      <c r="B33" s="99"/>
      <c r="C33" s="67"/>
      <c r="D33" s="100"/>
    </row>
    <row r="34" spans="2:11">
      <c r="B34" s="99"/>
      <c r="C34" s="67"/>
      <c r="D34" s="100"/>
      <c r="E34" s="67"/>
      <c r="G34" s="67"/>
      <c r="I34" s="67"/>
      <c r="K34" s="67"/>
    </row>
    <row r="35" spans="2:11">
      <c r="B35" s="99"/>
      <c r="C35" s="67"/>
      <c r="D35" s="100"/>
    </row>
    <row r="36" spans="2:11">
      <c r="B36" s="99"/>
      <c r="C36" s="67"/>
      <c r="D36" s="100"/>
    </row>
    <row r="37" spans="2:11">
      <c r="B37" s="99"/>
      <c r="C37" s="67"/>
      <c r="D37" s="100"/>
    </row>
    <row r="38" spans="2:11">
      <c r="B38" s="99"/>
      <c r="C38" s="67"/>
      <c r="D38" s="100"/>
    </row>
    <row r="39" spans="2:11">
      <c r="B39" s="99"/>
      <c r="C39" s="67"/>
      <c r="D39" s="100"/>
    </row>
    <row r="40" spans="2:11">
      <c r="B40" s="99"/>
      <c r="C40" s="67"/>
      <c r="D40" s="100"/>
    </row>
  </sheetData>
  <mergeCells count="1">
    <mergeCell ref="A7:A8"/>
  </mergeCells>
  <phoneticPr fontId="5"/>
  <hyperlinks>
    <hyperlink ref="B4" r:id="rId1" xr:uid="{1BF1C648-94D6-4870-82C4-C0B5BB7D2EDC}"/>
  </hyperlinks>
  <pageMargins left="0.7" right="0.7" top="0.75" bottom="0.75" header="0.3" footer="0.3"/>
  <pageSetup scale="24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Overview</vt:lpstr>
      <vt:lpstr>Data&gt;&gt;</vt:lpstr>
      <vt:lpstr>Data at a glance</vt:lpstr>
      <vt:lpstr>GDP and Inflation </vt:lpstr>
      <vt:lpstr>Central Bank Rates </vt:lpstr>
      <vt:lpstr>Commercial bank rate </vt:lpstr>
      <vt:lpstr>Top 10 exports </vt:lpstr>
      <vt:lpstr>Top 10 imports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2026-04-02T10:09:57Z</dcterms:created>
  <dcterms:modified xsi:type="dcterms:W3CDTF">2026-04-02T10:10:03Z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3303d7c-e5a3-4cc8-90eb-69bfd7570ac4_Enabled">
    <vt:lpwstr>true</vt:lpwstr>
  </property>
  <property fmtid="{D5CDD505-2E9C-101B-9397-08002B2CF9AE}" pid="3" name="MSIP_Label_83303d7c-e5a3-4cc8-90eb-69bfd7570ac4_SetDate">
    <vt:lpwstr>2026-04-02T10:10:03Z</vt:lpwstr>
  </property>
  <property fmtid="{D5CDD505-2E9C-101B-9397-08002B2CF9AE}" pid="4" name="MSIP_Label_83303d7c-e5a3-4cc8-90eb-69bfd7570ac4_Method">
    <vt:lpwstr>Standard</vt:lpwstr>
  </property>
  <property fmtid="{D5CDD505-2E9C-101B-9397-08002B2CF9AE}" pid="5" name="MSIP_Label_83303d7c-e5a3-4cc8-90eb-69bfd7570ac4_Name">
    <vt:lpwstr>Client Confidential Information-SLV1</vt:lpwstr>
  </property>
  <property fmtid="{D5CDD505-2E9C-101B-9397-08002B2CF9AE}" pid="6" name="MSIP_Label_83303d7c-e5a3-4cc8-90eb-69bfd7570ac4_SiteId">
    <vt:lpwstr>cc8936bc-9382-4fff-87cb-6f55999549e7</vt:lpwstr>
  </property>
  <property fmtid="{D5CDD505-2E9C-101B-9397-08002B2CF9AE}" pid="7" name="MSIP_Label_83303d7c-e5a3-4cc8-90eb-69bfd7570ac4_ActionId">
    <vt:lpwstr>c4cf089b-8e3f-4e7b-845d-494905c850d8</vt:lpwstr>
  </property>
  <property fmtid="{D5CDD505-2E9C-101B-9397-08002B2CF9AE}" pid="8" name="MSIP_Label_83303d7c-e5a3-4cc8-90eb-69bfd7570ac4_ContentBits">
    <vt:lpwstr>0</vt:lpwstr>
  </property>
  <property fmtid="{D5CDD505-2E9C-101B-9397-08002B2CF9AE}" pid="9" name="MSIP_Label_83303d7c-e5a3-4cc8-90eb-69bfd7570ac4_Tag">
    <vt:lpwstr>10, 3, 0, 1</vt:lpwstr>
  </property>
</Properties>
</file>